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IA-ME" sheetId="1" state="visible" r:id="rId1"/>
    <sheet xmlns:r="http://schemas.openxmlformats.org/officeDocument/2006/relationships" name="Parametros" sheetId="2" state="visible" r:id="rId2"/>
    <sheet xmlns:r="http://schemas.openxmlformats.org/officeDocument/2006/relationships" name="Shope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&quot;R$&quot; #,##0.00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F6F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2" borderId="0" pivotButton="0" quotePrefix="0" xfId="0"/>
    <xf numFmtId="0" fontId="0" fillId="2" borderId="0" pivotButton="0" quotePrefix="0" xfId="0"/>
    <xf numFmtId="0" fontId="3" fillId="3" borderId="0" applyAlignment="1" pivotButton="0" quotePrefix="0" xfId="0">
      <alignment vertical="top" wrapText="1"/>
    </xf>
    <xf numFmtId="9" fontId="0" fillId="0" borderId="0" pivotButton="0" quotePrefix="0" xfId="0"/>
    <xf numFmtId="165" fontId="0" fillId="2" borderId="0" pivotButton="0" quotePrefix="0" xfId="0"/>
    <xf numFmtId="165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60" customWidth="1" min="1" max="1"/>
  </cols>
  <sheetData>
    <row r="1">
      <c r="A1" s="1" t="inlineStr">
        <is>
          <t>LucroNaFaixa LITE grátis (até 20 itens, só Shopee). Tabelas conferidas em 30/10/2026.</t>
        </is>
      </c>
    </row>
    <row r="2"/>
    <row r="3">
      <c r="A3" t="inlineStr">
        <is>
          <t>1) Aba Parametros: imposto %, margem-alvo %, CPF com +450 pedidos/90 dias, custo extra padrão.</t>
        </is>
      </c>
    </row>
    <row r="4">
      <c r="A4" t="inlineStr">
        <is>
          <t>2) Aba Shopee: digite nome, custo e preço atual de até 20 produtos.</t>
        </is>
      </c>
    </row>
    <row r="5">
      <c r="A5" t="inlineStr">
        <is>
          <t>3) Veja o lucro real, o alerta de prejuízo/faixa R$80 e o preço mínimo para sua margem.</t>
        </is>
      </c>
    </row>
    <row r="6"/>
    <row r="7">
      <c r="A7" t="inlineStr">
        <is>
          <t>Quer fazer isso pro catálogo inteiro? O Kit completo faz Shopee e Mercado Livre, até 1.000 produtos por plataforma: você cola o arquivo oficial de Editar em Massa (Shopee) ou Modificar com Excel (ML), coloca o custo por SKU e recebe o preço novo pronto pra colar no arquivo oficial e subir.</t>
        </is>
      </c>
    </row>
    <row r="8">
      <c r="A8" t="inlineStr">
        <is>
          <t>Kit LucroNaFaixa completo: manda KIT no direct do @lucronafaixa_ no Instagram.</t>
        </is>
      </c>
    </row>
    <row r="9"/>
    <row r="10">
      <c r="A10" t="inlineStr">
        <is>
          <t>Ferramenta de apoio ao cálculo; a decisão de preço é sua. Confira 3 itens à mão antes de enviar. Nenhum dado sai do seu computador.</t>
        </is>
      </c>
    </row>
    <row r="11">
      <c r="A11" t="inlineStr">
        <is>
          <t>Não modelado: a escala própria do CPF abaixo de R$12 (a Shopee só publica exemplos, como R$10 pagar R$6,50; a planilha usa a regra do CNPJ, metade do preço abaixo de R$9), campanhas e cupons, ADS, afiliados.</t>
        </is>
      </c>
    </row>
    <row r="13">
      <c r="A13" t="inlineStr">
        <is>
          <t>Feito por Washington N. Yoshimoto (Toyota, Aichi, Japão) · Contato: lnf@mail.grokbot.com · Instagram: @lucronafaixa_. Esta versão é grátis.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60" customWidth="1" min="1" max="1"/>
    <col width="16" customWidth="1" min="2" max="2"/>
    <col width="40" customWidth="1" min="5" max="5"/>
  </cols>
  <sheetData>
    <row r="1">
      <c r="A1" s="2" t="inlineStr">
        <is>
          <t>Parâmetros gerais</t>
        </is>
      </c>
    </row>
    <row r="2">
      <c r="A2" t="inlineStr">
        <is>
          <t>Imposto sobre a venda (%)</t>
        </is>
      </c>
      <c r="B2" s="3" t="n">
        <v>0.06</v>
      </c>
    </row>
    <row r="3">
      <c r="A3" t="inlineStr">
        <is>
          <t>Margem-alvo líquida (%)</t>
        </is>
      </c>
      <c r="B3" s="3" t="n">
        <v>0.15</v>
      </c>
    </row>
    <row r="4">
      <c r="A4" t="inlineStr">
        <is>
          <t>CPF com mais de 450 pedidos em 90 dias? (SIM/NÃO)</t>
        </is>
      </c>
      <c r="B4" s="4" t="inlineStr">
        <is>
          <t>NÃO</t>
        </is>
      </c>
    </row>
    <row r="5">
      <c r="A5" t="inlineStr">
        <is>
          <t>Custo extra padrão por venda (R$): embalagem, etiqueta</t>
        </is>
      </c>
      <c r="B5" s="4" t="n">
        <v>1.5</v>
      </c>
    </row>
    <row r="6">
      <c r="A6" t="inlineStr">
        <is>
          <t>Terminar preço final em ,90? (SIM/NÃO)</t>
        </is>
      </c>
      <c r="B6" s="4" t="inlineStr">
        <is>
          <t>SIM</t>
        </is>
      </c>
    </row>
    <row r="7">
      <c r="A7" t="inlineStr">
        <is>
          <t>Comissão ML Clássico (%): padrão da sua categoria</t>
        </is>
      </c>
      <c r="B7" s="3" t="n">
        <v>0.14</v>
      </c>
    </row>
    <row r="8">
      <c r="A8" t="inlineStr">
        <is>
          <t>Comissão ML Premium (%): padrão da sua categoria</t>
        </is>
      </c>
      <c r="B8" s="3" t="n">
        <v>0.19</v>
      </c>
    </row>
    <row r="9">
      <c r="A9" t="inlineStr">
        <is>
          <t>Permitir que o arquivo de exportação BAIXE preços? (SIM/NÃO). NÃO = só sobe preço ou mantém</t>
        </is>
      </c>
      <c r="B9" s="4" t="inlineStr">
        <is>
          <t>NÃO</t>
        </is>
      </c>
    </row>
    <row r="10">
      <c r="A10" s="2" t="inlineStr">
        <is>
          <t>Tabela Shopee (vigente desde 01/10/2026)</t>
        </is>
      </c>
    </row>
    <row r="11" ht="45" customHeight="1">
      <c r="A11" s="5" t="inlineStr">
        <is>
          <t>Faixa de (R$)</t>
        </is>
      </c>
      <c r="B11" s="5" t="inlineStr">
        <is>
          <t>Até, exclusive (R$)</t>
        </is>
      </c>
      <c r="C11" s="5" t="inlineStr">
        <is>
          <t>Comissão %</t>
        </is>
      </c>
      <c r="D11" s="5" t="inlineStr">
        <is>
          <t>Taxa fixa R$</t>
        </is>
      </c>
      <c r="E11" s="5" t="inlineStr">
        <is>
          <t>Obs</t>
        </is>
      </c>
    </row>
    <row r="12">
      <c r="A12" t="n">
        <v>0</v>
      </c>
      <c r="B12" t="n">
        <v>9</v>
      </c>
      <c r="C12" s="6" t="n">
        <v>0.2</v>
      </c>
      <c r="D12" t="n">
        <v>0</v>
      </c>
      <c r="E12" t="inlineStr">
        <is>
          <t>abaixo de R$9: taxa fixa = metade do preço</t>
        </is>
      </c>
    </row>
    <row r="13">
      <c r="A13" t="n">
        <v>9</v>
      </c>
      <c r="B13" t="n">
        <v>80</v>
      </c>
      <c r="C13" s="6" t="n">
        <v>0.2</v>
      </c>
      <c r="D13" t="n">
        <v>4.5</v>
      </c>
    </row>
    <row r="14">
      <c r="A14" t="n">
        <v>80</v>
      </c>
      <c r="B14" t="n">
        <v>100</v>
      </c>
      <c r="C14" s="6" t="n">
        <v>0.14</v>
      </c>
      <c r="D14" t="n">
        <v>16</v>
      </c>
    </row>
    <row r="15">
      <c r="A15" t="n">
        <v>100</v>
      </c>
      <c r="B15" t="n">
        <v>200</v>
      </c>
      <c r="C15" s="6" t="n">
        <v>0.14</v>
      </c>
      <c r="D15" t="n">
        <v>20</v>
      </c>
    </row>
    <row r="16">
      <c r="A16" t="n">
        <v>200</v>
      </c>
      <c r="B16" t="n">
        <v>10000000</v>
      </c>
      <c r="C16" s="6" t="n">
        <v>0.14</v>
      </c>
      <c r="D16" t="n">
        <v>26</v>
      </c>
    </row>
    <row r="18">
      <c r="A18" t="inlineStr">
        <is>
          <t>Adicional CPF &gt;450 pedidos/90 dias (R$ por item)</t>
        </is>
      </c>
      <c r="B18" t="n">
        <v>3</v>
      </c>
    </row>
  </sheetData>
  <dataValidations count="1">
    <dataValidation sqref="B4 B6 B9" showDropDown="0" showInputMessage="0" showErrorMessage="0" allowBlank="0" type="list">
      <formula1>"SIM,NÃO"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R23"/>
  <sheetViews>
    <sheetView workbookViewId="0">
      <selection activeCell="A1" sqref="A1"/>
    </sheetView>
  </sheetViews>
  <sheetFormatPr baseColWidth="8" defaultRowHeight="15"/>
  <cols>
    <col width="26" customWidth="1" min="1" max="1"/>
    <col width="12" customWidth="1" min="2" max="2"/>
    <col width="14" customWidth="1" min="3" max="3"/>
    <col width="12" customWidth="1" min="4" max="4"/>
    <col width="12" customWidth="1" min="5" max="5"/>
    <col width="10" customWidth="1" min="6" max="6"/>
    <col width="12" customWidth="1" min="7" max="7"/>
    <col width="10" customWidth="1" min="8" max="8"/>
    <col hidden="1" width="13" customWidth="1" min="9" max="9"/>
    <col hidden="1" width="13" customWidth="1" min="10" max="10"/>
    <col hidden="1" width="13" customWidth="1" min="11" max="11"/>
    <col hidden="1" width="13" customWidth="1" min="12" max="12"/>
    <col hidden="1" width="13" customWidth="1" min="13" max="13"/>
    <col width="14" customWidth="1" min="14" max="14"/>
    <col width="14" customWidth="1" min="15" max="15"/>
    <col width="14" customWidth="1" min="16" max="16"/>
    <col width="10" customWidth="1" min="17" max="17"/>
    <col width="44" customWidth="1" min="18" max="18"/>
  </cols>
  <sheetData>
    <row r="1" ht="45" customHeight="1">
      <c r="A1" s="5" t="inlineStr">
        <is>
          <t>Nome do produto</t>
        </is>
      </c>
      <c r="B1" s="5" t="inlineStr">
        <is>
          <t>Custo do produto R$</t>
        </is>
      </c>
      <c r="C1" s="5" t="inlineStr">
        <is>
          <t>Custo extra R$ (vazio = padrão)</t>
        </is>
      </c>
      <c r="D1" s="5" t="inlineStr">
        <is>
          <t>Preço atual R$</t>
        </is>
      </c>
      <c r="E1" s="5" t="inlineStr">
        <is>
          <t>Taxa Shopee R$</t>
        </is>
      </c>
      <c r="F1" s="5" t="inlineStr">
        <is>
          <t>Imposto R$</t>
        </is>
      </c>
      <c r="G1" s="5" t="inlineStr">
        <is>
          <t>Lucro atual R$</t>
        </is>
      </c>
      <c r="H1" s="5" t="inlineStr">
        <is>
          <t>Margem atual</t>
        </is>
      </c>
      <c r="I1" s="5" t="inlineStr">
        <is>
          <t>c1</t>
        </is>
      </c>
      <c r="J1" s="5" t="inlineStr">
        <is>
          <t>c2</t>
        </is>
      </c>
      <c r="K1" s="5" t="inlineStr">
        <is>
          <t>c3</t>
        </is>
      </c>
      <c r="L1" s="5" t="inlineStr">
        <is>
          <t>c4</t>
        </is>
      </c>
      <c r="M1" s="5" t="inlineStr">
        <is>
          <t>c5</t>
        </is>
      </c>
      <c r="N1" s="5" t="inlineStr">
        <is>
          <t>Preço mínimo p/ margem-alvo R$</t>
        </is>
      </c>
      <c r="O1" s="5" t="inlineStr">
        <is>
          <t>PREÇO FINAL sugerido R$</t>
        </is>
      </c>
      <c r="P1" s="5" t="inlineStr">
        <is>
          <t>Lucro no preço final R$</t>
        </is>
      </c>
      <c r="Q1" s="5" t="inlineStr">
        <is>
          <t>Margem no preço final</t>
        </is>
      </c>
      <c r="R1" s="5" t="inlineStr">
        <is>
          <t>Alerta</t>
        </is>
      </c>
    </row>
    <row r="2">
      <c r="A2" s="4" t="inlineStr">
        <is>
          <t>Exemplo: capinha</t>
        </is>
      </c>
      <c r="B2" s="7" t="n">
        <v>12</v>
      </c>
      <c r="C2" s="7" t="inlineStr"/>
      <c r="D2" s="7" t="n">
        <v>39.9</v>
      </c>
      <c r="E2" s="8">
        <f>IF(D2="","",IF(D2&lt;Parametros!$B$12,D2*Parametros!$C$12+D2/2,IF(D2&lt;Parametros!$B$13,D2*Parametros!$C$13+Parametros!$D$13,IF(D2&lt;Parametros!$B$14,D2*Parametros!$C$14+Parametros!$D$14,IF(D2&lt;Parametros!$B$15,D2*Parametros!$C$15+Parametros!$D$15,D2*Parametros!$C$16+Parametros!$D$16))))+IF(Parametros!$B$4="SIM",Parametros!$B$18,0))</f>
        <v/>
      </c>
      <c r="F2" s="8">
        <f>IF(D2="","",D2*Parametros!$B$2)</f>
        <v/>
      </c>
      <c r="G2" s="8">
        <f>IF(OR(D2="",B2=""),"",D2-E2-F2-B2-IF(C2="",Parametros!$B$5,C2))</f>
        <v/>
      </c>
      <c r="H2" s="9">
        <f>IF(G2="","",G2/D2)</f>
        <v/>
      </c>
      <c r="I2">
        <f>IF(NOT(ISNUMBER(B2)),"",IF((1-Parametros!$C$12-0.5-Parametros!$B$2-Parametros!$B$3)&lt;=0,10^9,IF(AND(((B2+IF(C2="",Parametros!$B$5,C2)+IF(Parametros!$B$4="SIM",Parametros!$B$18,0))/(1-Parametros!$C$12-0.5-Parametros!$B$2-Parametros!$B$3))&gt;=Parametros!$A$12,((B2+IF(C2="",Parametros!$B$5,C2)+IF(Parametros!$B$4="SIM",Parametros!$B$18,0))/(1-Parametros!$C$12-0.5-Parametros!$B$2-Parametros!$B$3))&lt;Parametros!$B$12),((B2+IF(C2="",Parametros!$B$5,C2)+IF(Parametros!$B$4="SIM",Parametros!$B$18,0))/(1-Parametros!$C$12-0.5-Parametros!$B$2-Parametros!$B$3)),10^9)))</f>
        <v/>
      </c>
      <c r="J2">
        <f>IF(NOT(ISNUMBER(B2)),"",IF((1-Parametros!$C$13-Parametros!$B$2-Parametros!$B$3)&lt;=0,10^9,IF(AND(((B2+IF(C2="",Parametros!$B$5,C2)+Parametros!$D$13+IF(Parametros!$B$4="SIM",Parametros!$B$18,0))/(1-Parametros!$C$13-Parametros!$B$2-Parametros!$B$3))&gt;=Parametros!$A$13,((B2+IF(C2="",Parametros!$B$5,C2)+Parametros!$D$13+IF(Parametros!$B$4="SIM",Parametros!$B$18,0))/(1-Parametros!$C$13-Parametros!$B$2-Parametros!$B$3))&lt;Parametros!$B$13),((B2+IF(C2="",Parametros!$B$5,C2)+Parametros!$D$13+IF(Parametros!$B$4="SIM",Parametros!$B$18,0))/(1-Parametros!$C$13-Parametros!$B$2-Parametros!$B$3)),10^9)))</f>
        <v/>
      </c>
      <c r="K2">
        <f>IF(NOT(ISNUMBER(B2)),"",IF((1-Parametros!$C$14-Parametros!$B$2-Parametros!$B$3)&lt;=0,10^9,IF(AND(((B2+IF(C2="",Parametros!$B$5,C2)+Parametros!$D$14+IF(Parametros!$B$4="SIM",Parametros!$B$18,0))/(1-Parametros!$C$14-Parametros!$B$2-Parametros!$B$3))&gt;=Parametros!$A$14,((B2+IF(C2="",Parametros!$B$5,C2)+Parametros!$D$14+IF(Parametros!$B$4="SIM",Parametros!$B$18,0))/(1-Parametros!$C$14-Parametros!$B$2-Parametros!$B$3))&lt;Parametros!$B$14),((B2+IF(C2="",Parametros!$B$5,C2)+Parametros!$D$14+IF(Parametros!$B$4="SIM",Parametros!$B$18,0))/(1-Parametros!$C$14-Parametros!$B$2-Parametros!$B$3)),10^9)))</f>
        <v/>
      </c>
      <c r="L2">
        <f>IF(NOT(ISNUMBER(B2)),"",IF((1-Parametros!$C$15-Parametros!$B$2-Parametros!$B$3)&lt;=0,10^9,IF(AND(((B2+IF(C2="",Parametros!$B$5,C2)+Parametros!$D$15+IF(Parametros!$B$4="SIM",Parametros!$B$18,0))/(1-Parametros!$C$15-Parametros!$B$2-Parametros!$B$3))&gt;=Parametros!$A$15,((B2+IF(C2="",Parametros!$B$5,C2)+Parametros!$D$15+IF(Parametros!$B$4="SIM",Parametros!$B$18,0))/(1-Parametros!$C$15-Parametros!$B$2-Parametros!$B$3))&lt;Parametros!$B$15),((B2+IF(C2="",Parametros!$B$5,C2)+Parametros!$D$15+IF(Parametros!$B$4="SIM",Parametros!$B$18,0))/(1-Parametros!$C$15-Parametros!$B$2-Parametros!$B$3)),10^9)))</f>
        <v/>
      </c>
      <c r="M2">
        <f>IF(NOT(ISNUMBER(B2)),"",IF((1-Parametros!$C$16-Parametros!$B$2-Parametros!$B$3)&lt;=0,10^9,IF(AND(((B2+IF(C2="",Parametros!$B$5,C2)+Parametros!$D$16+IF(Parametros!$B$4="SIM",Parametros!$B$18,0))/(1-Parametros!$C$16-Parametros!$B$2-Parametros!$B$3))&gt;=Parametros!$A$16,((B2+IF(C2="",Parametros!$B$5,C2)+Parametros!$D$16+IF(Parametros!$B$4="SIM",Parametros!$B$18,0))/(1-Parametros!$C$16-Parametros!$B$2-Parametros!$B$3))&lt;Parametros!$B$16),((B2+IF(C2="",Parametros!$B$5,C2)+Parametros!$D$16+IF(Parametros!$B$4="SIM",Parametros!$B$18,0))/(1-Parametros!$C$16-Parametros!$B$2-Parametros!$B$3)),10^9)))</f>
        <v/>
      </c>
      <c r="N2" s="8">
        <f>IF(B2="","",IF(MIN(I2:M2)&gt;=10^9,"inviável",MIN(I2:M2)))</f>
        <v/>
      </c>
      <c r="O2" s="8">
        <f>IF(NOT(ISNUMBER(N2)),"",IF(Parametros!$B$6="SIM",IF(MATCH((CEILING(N2-0.9,1)+0.9),Parametros!$A$12:$A$16,1)=MATCH(N2,Parametros!$A$12:$A$16,1),(CEILING(N2-0.9,1)+0.9),MIN(ROUNDUP(N2,2),INDEX(Parametros!$B$12:$B$16,MATCH(N2,Parametros!$A$12:$A$16,1))-0.01)),MIN(ROUNDUP(N2,2),INDEX(Parametros!$B$12:$B$16,MATCH(N2,Parametros!$A$12:$A$16,1))-0.01)))</f>
        <v/>
      </c>
      <c r="P2" s="8">
        <f>IF(O2="","",O2-(IF(O2&lt;Parametros!$B$12,O2*Parametros!$C$12+O2/2,IF(O2&lt;Parametros!$B$13,O2*Parametros!$C$13+Parametros!$D$13,IF(O2&lt;Parametros!$B$14,O2*Parametros!$C$14+Parametros!$D$14,IF(O2&lt;Parametros!$B$15,O2*Parametros!$C$15+Parametros!$D$15,O2*Parametros!$C$16+Parametros!$D$16))))+IF(Parametros!$B$4="SIM",Parametros!$B$18,0))-O2*Parametros!$B$2-B2-IF(C2="",Parametros!$B$5,C2))</f>
        <v/>
      </c>
      <c r="Q2" s="9">
        <f>IF(P2="","",P2/O2)</f>
        <v/>
      </c>
      <c r="R2">
        <f>IF(G2="","",IF(G2&lt;0,"PREJUÍZO no preço atual",IF(AND(D2&gt;=80,(79.99-(IF(79.99&lt;Parametros!$B$12,79.99*Parametros!$C$12+79.99/2,IF(79.99&lt;Parametros!$B$13,79.99*Parametros!$C$13+Parametros!$D$13,IF(79.99&lt;Parametros!$B$14,79.99*Parametros!$C$14+Parametros!$D$14,IF(79.99&lt;Parametros!$B$15,79.99*Parametros!$C$15+Parametros!$D$15,79.99*Parametros!$C$16+Parametros!$D$16))))+IF(Parametros!$B$4="SIM",Parametros!$B$18,0))-79.99*Parametros!$B$2-B2-IF(C2="",Parametros!$B$5,C2))&gt;G2),"Faixa R$80: vender a R$79,99 lucra mais",IF(H2&lt;Parametros!$B$3,"Abaixo da margem-alvo","OK"))))</f>
        <v/>
      </c>
    </row>
    <row r="3">
      <c r="A3" s="4" t="inlineStr">
        <is>
          <t>Exemplo: fone</t>
        </is>
      </c>
      <c r="B3" s="7" t="n">
        <v>45</v>
      </c>
      <c r="C3" s="7" t="inlineStr"/>
      <c r="D3" s="7" t="n">
        <v>84.90000000000001</v>
      </c>
      <c r="E3" s="8">
        <f>IF(D3="","",IF(D3&lt;Parametros!$B$12,D3*Parametros!$C$12+D3/2,IF(D3&lt;Parametros!$B$13,D3*Parametros!$C$13+Parametros!$D$13,IF(D3&lt;Parametros!$B$14,D3*Parametros!$C$14+Parametros!$D$14,IF(D3&lt;Parametros!$B$15,D3*Parametros!$C$15+Parametros!$D$15,D3*Parametros!$C$16+Parametros!$D$16))))+IF(Parametros!$B$4="SIM",Parametros!$B$18,0))</f>
        <v/>
      </c>
      <c r="F3" s="8">
        <f>IF(D3="","",D3*Parametros!$B$2)</f>
        <v/>
      </c>
      <c r="G3" s="8">
        <f>IF(OR(D3="",B3=""),"",D3-E3-F3-B3-IF(C3="",Parametros!$B$5,C3))</f>
        <v/>
      </c>
      <c r="H3" s="9">
        <f>IF(G3="","",G3/D3)</f>
        <v/>
      </c>
      <c r="I3">
        <f>IF(NOT(ISNUMBER(B3)),"",IF((1-Parametros!$C$12-0.5-Parametros!$B$2-Parametros!$B$3)&lt;=0,10^9,IF(AND(((B3+IF(C3="",Parametros!$B$5,C3)+IF(Parametros!$B$4="SIM",Parametros!$B$18,0))/(1-Parametros!$C$12-0.5-Parametros!$B$2-Parametros!$B$3))&gt;=Parametros!$A$12,((B3+IF(C3="",Parametros!$B$5,C3)+IF(Parametros!$B$4="SIM",Parametros!$B$18,0))/(1-Parametros!$C$12-0.5-Parametros!$B$2-Parametros!$B$3))&lt;Parametros!$B$12),((B3+IF(C3="",Parametros!$B$5,C3)+IF(Parametros!$B$4="SIM",Parametros!$B$18,0))/(1-Parametros!$C$12-0.5-Parametros!$B$2-Parametros!$B$3)),10^9)))</f>
        <v/>
      </c>
      <c r="J3">
        <f>IF(NOT(ISNUMBER(B3)),"",IF((1-Parametros!$C$13-Parametros!$B$2-Parametros!$B$3)&lt;=0,10^9,IF(AND(((B3+IF(C3="",Parametros!$B$5,C3)+Parametros!$D$13+IF(Parametros!$B$4="SIM",Parametros!$B$18,0))/(1-Parametros!$C$13-Parametros!$B$2-Parametros!$B$3))&gt;=Parametros!$A$13,((B3+IF(C3="",Parametros!$B$5,C3)+Parametros!$D$13+IF(Parametros!$B$4="SIM",Parametros!$B$18,0))/(1-Parametros!$C$13-Parametros!$B$2-Parametros!$B$3))&lt;Parametros!$B$13),((B3+IF(C3="",Parametros!$B$5,C3)+Parametros!$D$13+IF(Parametros!$B$4="SIM",Parametros!$B$18,0))/(1-Parametros!$C$13-Parametros!$B$2-Parametros!$B$3)),10^9)))</f>
        <v/>
      </c>
      <c r="K3">
        <f>IF(NOT(ISNUMBER(B3)),"",IF((1-Parametros!$C$14-Parametros!$B$2-Parametros!$B$3)&lt;=0,10^9,IF(AND(((B3+IF(C3="",Parametros!$B$5,C3)+Parametros!$D$14+IF(Parametros!$B$4="SIM",Parametros!$B$18,0))/(1-Parametros!$C$14-Parametros!$B$2-Parametros!$B$3))&gt;=Parametros!$A$14,((B3+IF(C3="",Parametros!$B$5,C3)+Parametros!$D$14+IF(Parametros!$B$4="SIM",Parametros!$B$18,0))/(1-Parametros!$C$14-Parametros!$B$2-Parametros!$B$3))&lt;Parametros!$B$14),((B3+IF(C3="",Parametros!$B$5,C3)+Parametros!$D$14+IF(Parametros!$B$4="SIM",Parametros!$B$18,0))/(1-Parametros!$C$14-Parametros!$B$2-Parametros!$B$3)),10^9)))</f>
        <v/>
      </c>
      <c r="L3">
        <f>IF(NOT(ISNUMBER(B3)),"",IF((1-Parametros!$C$15-Parametros!$B$2-Parametros!$B$3)&lt;=0,10^9,IF(AND(((B3+IF(C3="",Parametros!$B$5,C3)+Parametros!$D$15+IF(Parametros!$B$4="SIM",Parametros!$B$18,0))/(1-Parametros!$C$15-Parametros!$B$2-Parametros!$B$3))&gt;=Parametros!$A$15,((B3+IF(C3="",Parametros!$B$5,C3)+Parametros!$D$15+IF(Parametros!$B$4="SIM",Parametros!$B$18,0))/(1-Parametros!$C$15-Parametros!$B$2-Parametros!$B$3))&lt;Parametros!$B$15),((B3+IF(C3="",Parametros!$B$5,C3)+Parametros!$D$15+IF(Parametros!$B$4="SIM",Parametros!$B$18,0))/(1-Parametros!$C$15-Parametros!$B$2-Parametros!$B$3)),10^9)))</f>
        <v/>
      </c>
      <c r="M3">
        <f>IF(NOT(ISNUMBER(B3)),"",IF((1-Parametros!$C$16-Parametros!$B$2-Parametros!$B$3)&lt;=0,10^9,IF(AND(((B3+IF(C3="",Parametros!$B$5,C3)+Parametros!$D$16+IF(Parametros!$B$4="SIM",Parametros!$B$18,0))/(1-Parametros!$C$16-Parametros!$B$2-Parametros!$B$3))&gt;=Parametros!$A$16,((B3+IF(C3="",Parametros!$B$5,C3)+Parametros!$D$16+IF(Parametros!$B$4="SIM",Parametros!$B$18,0))/(1-Parametros!$C$16-Parametros!$B$2-Parametros!$B$3))&lt;Parametros!$B$16),((B3+IF(C3="",Parametros!$B$5,C3)+Parametros!$D$16+IF(Parametros!$B$4="SIM",Parametros!$B$18,0))/(1-Parametros!$C$16-Parametros!$B$2-Parametros!$B$3)),10^9)))</f>
        <v/>
      </c>
      <c r="N3" s="8">
        <f>IF(B3="","",IF(MIN(I3:M3)&gt;=10^9,"inviável",MIN(I3:M3)))</f>
        <v/>
      </c>
      <c r="O3" s="8">
        <f>IF(NOT(ISNUMBER(N3)),"",IF(Parametros!$B$6="SIM",IF(MATCH((CEILING(N3-0.9,1)+0.9),Parametros!$A$12:$A$16,1)=MATCH(N3,Parametros!$A$12:$A$16,1),(CEILING(N3-0.9,1)+0.9),MIN(ROUNDUP(N3,2),INDEX(Parametros!$B$12:$B$16,MATCH(N3,Parametros!$A$12:$A$16,1))-0.01)),MIN(ROUNDUP(N3,2),INDEX(Parametros!$B$12:$B$16,MATCH(N3,Parametros!$A$12:$A$16,1))-0.01)))</f>
        <v/>
      </c>
      <c r="P3" s="8">
        <f>IF(O3="","",O3-(IF(O3&lt;Parametros!$B$12,O3*Parametros!$C$12+O3/2,IF(O3&lt;Parametros!$B$13,O3*Parametros!$C$13+Parametros!$D$13,IF(O3&lt;Parametros!$B$14,O3*Parametros!$C$14+Parametros!$D$14,IF(O3&lt;Parametros!$B$15,O3*Parametros!$C$15+Parametros!$D$15,O3*Parametros!$C$16+Parametros!$D$16))))+IF(Parametros!$B$4="SIM",Parametros!$B$18,0))-O3*Parametros!$B$2-B3-IF(C3="",Parametros!$B$5,C3))</f>
        <v/>
      </c>
      <c r="Q3" s="9">
        <f>IF(P3="","",P3/O3)</f>
        <v/>
      </c>
      <c r="R3">
        <f>IF(G3="","",IF(G3&lt;0,"PREJUÍZO no preço atual",IF(AND(D3&gt;=80,(79.99-(IF(79.99&lt;Parametros!$B$12,79.99*Parametros!$C$12+79.99/2,IF(79.99&lt;Parametros!$B$13,79.99*Parametros!$C$13+Parametros!$D$13,IF(79.99&lt;Parametros!$B$14,79.99*Parametros!$C$14+Parametros!$D$14,IF(79.99&lt;Parametros!$B$15,79.99*Parametros!$C$15+Parametros!$D$15,79.99*Parametros!$C$16+Parametros!$D$16))))+IF(Parametros!$B$4="SIM",Parametros!$B$18,0))-79.99*Parametros!$B$2-B3-IF(C3="",Parametros!$B$5,C3))&gt;G3),"Faixa R$80: vender a R$79,99 lucra mais",IF(H3&lt;Parametros!$B$3,"Abaixo da margem-alvo","OK"))))</f>
        <v/>
      </c>
    </row>
    <row r="4">
      <c r="A4" s="4" t="n"/>
      <c r="B4" s="7" t="n"/>
      <c r="C4" s="7" t="n"/>
      <c r="D4" s="7" t="n"/>
      <c r="E4" s="8">
        <f>IF(D4="","",IF(D4&lt;Parametros!$B$12,D4*Parametros!$C$12+D4/2,IF(D4&lt;Parametros!$B$13,D4*Parametros!$C$13+Parametros!$D$13,IF(D4&lt;Parametros!$B$14,D4*Parametros!$C$14+Parametros!$D$14,IF(D4&lt;Parametros!$B$15,D4*Parametros!$C$15+Parametros!$D$15,D4*Parametros!$C$16+Parametros!$D$16))))+IF(Parametros!$B$4="SIM",Parametros!$B$18,0))</f>
        <v/>
      </c>
      <c r="F4" s="8">
        <f>IF(D4="","",D4*Parametros!$B$2)</f>
        <v/>
      </c>
      <c r="G4" s="8">
        <f>IF(OR(D4="",B4=""),"",D4-E4-F4-B4-IF(C4="",Parametros!$B$5,C4))</f>
        <v/>
      </c>
      <c r="H4" s="9">
        <f>IF(G4="","",G4/D4)</f>
        <v/>
      </c>
      <c r="I4">
        <f>IF(NOT(ISNUMBER(B4)),"",IF((1-Parametros!$C$12-0.5-Parametros!$B$2-Parametros!$B$3)&lt;=0,10^9,IF(AND(((B4+IF(C4="",Parametros!$B$5,C4)+IF(Parametros!$B$4="SIM",Parametros!$B$18,0))/(1-Parametros!$C$12-0.5-Parametros!$B$2-Parametros!$B$3))&gt;=Parametros!$A$12,((B4+IF(C4="",Parametros!$B$5,C4)+IF(Parametros!$B$4="SIM",Parametros!$B$18,0))/(1-Parametros!$C$12-0.5-Parametros!$B$2-Parametros!$B$3))&lt;Parametros!$B$12),((B4+IF(C4="",Parametros!$B$5,C4)+IF(Parametros!$B$4="SIM",Parametros!$B$18,0))/(1-Parametros!$C$12-0.5-Parametros!$B$2-Parametros!$B$3)),10^9)))</f>
        <v/>
      </c>
      <c r="J4">
        <f>IF(NOT(ISNUMBER(B4)),"",IF((1-Parametros!$C$13-Parametros!$B$2-Parametros!$B$3)&lt;=0,10^9,IF(AND(((B4+IF(C4="",Parametros!$B$5,C4)+Parametros!$D$13+IF(Parametros!$B$4="SIM",Parametros!$B$18,0))/(1-Parametros!$C$13-Parametros!$B$2-Parametros!$B$3))&gt;=Parametros!$A$13,((B4+IF(C4="",Parametros!$B$5,C4)+Parametros!$D$13+IF(Parametros!$B$4="SIM",Parametros!$B$18,0))/(1-Parametros!$C$13-Parametros!$B$2-Parametros!$B$3))&lt;Parametros!$B$13),((B4+IF(C4="",Parametros!$B$5,C4)+Parametros!$D$13+IF(Parametros!$B$4="SIM",Parametros!$B$18,0))/(1-Parametros!$C$13-Parametros!$B$2-Parametros!$B$3)),10^9)))</f>
        <v/>
      </c>
      <c r="K4">
        <f>IF(NOT(ISNUMBER(B4)),"",IF((1-Parametros!$C$14-Parametros!$B$2-Parametros!$B$3)&lt;=0,10^9,IF(AND(((B4+IF(C4="",Parametros!$B$5,C4)+Parametros!$D$14+IF(Parametros!$B$4="SIM",Parametros!$B$18,0))/(1-Parametros!$C$14-Parametros!$B$2-Parametros!$B$3))&gt;=Parametros!$A$14,((B4+IF(C4="",Parametros!$B$5,C4)+Parametros!$D$14+IF(Parametros!$B$4="SIM",Parametros!$B$18,0))/(1-Parametros!$C$14-Parametros!$B$2-Parametros!$B$3))&lt;Parametros!$B$14),((B4+IF(C4="",Parametros!$B$5,C4)+Parametros!$D$14+IF(Parametros!$B$4="SIM",Parametros!$B$18,0))/(1-Parametros!$C$14-Parametros!$B$2-Parametros!$B$3)),10^9)))</f>
        <v/>
      </c>
      <c r="L4">
        <f>IF(NOT(ISNUMBER(B4)),"",IF((1-Parametros!$C$15-Parametros!$B$2-Parametros!$B$3)&lt;=0,10^9,IF(AND(((B4+IF(C4="",Parametros!$B$5,C4)+Parametros!$D$15+IF(Parametros!$B$4="SIM",Parametros!$B$18,0))/(1-Parametros!$C$15-Parametros!$B$2-Parametros!$B$3))&gt;=Parametros!$A$15,((B4+IF(C4="",Parametros!$B$5,C4)+Parametros!$D$15+IF(Parametros!$B$4="SIM",Parametros!$B$18,0))/(1-Parametros!$C$15-Parametros!$B$2-Parametros!$B$3))&lt;Parametros!$B$15),((B4+IF(C4="",Parametros!$B$5,C4)+Parametros!$D$15+IF(Parametros!$B$4="SIM",Parametros!$B$18,0))/(1-Parametros!$C$15-Parametros!$B$2-Parametros!$B$3)),10^9)))</f>
        <v/>
      </c>
      <c r="M4">
        <f>IF(NOT(ISNUMBER(B4)),"",IF((1-Parametros!$C$16-Parametros!$B$2-Parametros!$B$3)&lt;=0,10^9,IF(AND(((B4+IF(C4="",Parametros!$B$5,C4)+Parametros!$D$16+IF(Parametros!$B$4="SIM",Parametros!$B$18,0))/(1-Parametros!$C$16-Parametros!$B$2-Parametros!$B$3))&gt;=Parametros!$A$16,((B4+IF(C4="",Parametros!$B$5,C4)+Parametros!$D$16+IF(Parametros!$B$4="SIM",Parametros!$B$18,0))/(1-Parametros!$C$16-Parametros!$B$2-Parametros!$B$3))&lt;Parametros!$B$16),((B4+IF(C4="",Parametros!$B$5,C4)+Parametros!$D$16+IF(Parametros!$B$4="SIM",Parametros!$B$18,0))/(1-Parametros!$C$16-Parametros!$B$2-Parametros!$B$3)),10^9)))</f>
        <v/>
      </c>
      <c r="N4" s="8">
        <f>IF(B4="","",IF(MIN(I4:M4)&gt;=10^9,"inviável",MIN(I4:M4)))</f>
        <v/>
      </c>
      <c r="O4" s="8">
        <f>IF(NOT(ISNUMBER(N4)),"",IF(Parametros!$B$6="SIM",IF(MATCH((CEILING(N4-0.9,1)+0.9),Parametros!$A$12:$A$16,1)=MATCH(N4,Parametros!$A$12:$A$16,1),(CEILING(N4-0.9,1)+0.9),MIN(ROUNDUP(N4,2),INDEX(Parametros!$B$12:$B$16,MATCH(N4,Parametros!$A$12:$A$16,1))-0.01)),MIN(ROUNDUP(N4,2),INDEX(Parametros!$B$12:$B$16,MATCH(N4,Parametros!$A$12:$A$16,1))-0.01)))</f>
        <v/>
      </c>
      <c r="P4" s="8">
        <f>IF(O4="","",O4-(IF(O4&lt;Parametros!$B$12,O4*Parametros!$C$12+O4/2,IF(O4&lt;Parametros!$B$13,O4*Parametros!$C$13+Parametros!$D$13,IF(O4&lt;Parametros!$B$14,O4*Parametros!$C$14+Parametros!$D$14,IF(O4&lt;Parametros!$B$15,O4*Parametros!$C$15+Parametros!$D$15,O4*Parametros!$C$16+Parametros!$D$16))))+IF(Parametros!$B$4="SIM",Parametros!$B$18,0))-O4*Parametros!$B$2-B4-IF(C4="",Parametros!$B$5,C4))</f>
        <v/>
      </c>
      <c r="Q4" s="9">
        <f>IF(P4="","",P4/O4)</f>
        <v/>
      </c>
      <c r="R4">
        <f>IF(G4="","",IF(G4&lt;0,"PREJUÍZO no preço atual",IF(AND(D4&gt;=80,(79.99-(IF(79.99&lt;Parametros!$B$12,79.99*Parametros!$C$12+79.99/2,IF(79.99&lt;Parametros!$B$13,79.99*Parametros!$C$13+Parametros!$D$13,IF(79.99&lt;Parametros!$B$14,79.99*Parametros!$C$14+Parametros!$D$14,IF(79.99&lt;Parametros!$B$15,79.99*Parametros!$C$15+Parametros!$D$15,79.99*Parametros!$C$16+Parametros!$D$16))))+IF(Parametros!$B$4="SIM",Parametros!$B$18,0))-79.99*Parametros!$B$2-B4-IF(C4="",Parametros!$B$5,C4))&gt;G4),"Faixa R$80: vender a R$79,99 lucra mais",IF(H4&lt;Parametros!$B$3,"Abaixo da margem-alvo","OK"))))</f>
        <v/>
      </c>
    </row>
    <row r="5">
      <c r="A5" s="4" t="n"/>
      <c r="B5" s="7" t="n"/>
      <c r="C5" s="7" t="n"/>
      <c r="D5" s="7" t="n"/>
      <c r="E5" s="8">
        <f>IF(D5="","",IF(D5&lt;Parametros!$B$12,D5*Parametros!$C$12+D5/2,IF(D5&lt;Parametros!$B$13,D5*Parametros!$C$13+Parametros!$D$13,IF(D5&lt;Parametros!$B$14,D5*Parametros!$C$14+Parametros!$D$14,IF(D5&lt;Parametros!$B$15,D5*Parametros!$C$15+Parametros!$D$15,D5*Parametros!$C$16+Parametros!$D$16))))+IF(Parametros!$B$4="SIM",Parametros!$B$18,0))</f>
        <v/>
      </c>
      <c r="F5" s="8">
        <f>IF(D5="","",D5*Parametros!$B$2)</f>
        <v/>
      </c>
      <c r="G5" s="8">
        <f>IF(OR(D5="",B5=""),"",D5-E5-F5-B5-IF(C5="",Parametros!$B$5,C5))</f>
        <v/>
      </c>
      <c r="H5" s="9">
        <f>IF(G5="","",G5/D5)</f>
        <v/>
      </c>
      <c r="I5">
        <f>IF(NOT(ISNUMBER(B5)),"",IF((1-Parametros!$C$12-0.5-Parametros!$B$2-Parametros!$B$3)&lt;=0,10^9,IF(AND(((B5+IF(C5="",Parametros!$B$5,C5)+IF(Parametros!$B$4="SIM",Parametros!$B$18,0))/(1-Parametros!$C$12-0.5-Parametros!$B$2-Parametros!$B$3))&gt;=Parametros!$A$12,((B5+IF(C5="",Parametros!$B$5,C5)+IF(Parametros!$B$4="SIM",Parametros!$B$18,0))/(1-Parametros!$C$12-0.5-Parametros!$B$2-Parametros!$B$3))&lt;Parametros!$B$12),((B5+IF(C5="",Parametros!$B$5,C5)+IF(Parametros!$B$4="SIM",Parametros!$B$18,0))/(1-Parametros!$C$12-0.5-Parametros!$B$2-Parametros!$B$3)),10^9)))</f>
        <v/>
      </c>
      <c r="J5">
        <f>IF(NOT(ISNUMBER(B5)),"",IF((1-Parametros!$C$13-Parametros!$B$2-Parametros!$B$3)&lt;=0,10^9,IF(AND(((B5+IF(C5="",Parametros!$B$5,C5)+Parametros!$D$13+IF(Parametros!$B$4="SIM",Parametros!$B$18,0))/(1-Parametros!$C$13-Parametros!$B$2-Parametros!$B$3))&gt;=Parametros!$A$13,((B5+IF(C5="",Parametros!$B$5,C5)+Parametros!$D$13+IF(Parametros!$B$4="SIM",Parametros!$B$18,0))/(1-Parametros!$C$13-Parametros!$B$2-Parametros!$B$3))&lt;Parametros!$B$13),((B5+IF(C5="",Parametros!$B$5,C5)+Parametros!$D$13+IF(Parametros!$B$4="SIM",Parametros!$B$18,0))/(1-Parametros!$C$13-Parametros!$B$2-Parametros!$B$3)),10^9)))</f>
        <v/>
      </c>
      <c r="K5">
        <f>IF(NOT(ISNUMBER(B5)),"",IF((1-Parametros!$C$14-Parametros!$B$2-Parametros!$B$3)&lt;=0,10^9,IF(AND(((B5+IF(C5="",Parametros!$B$5,C5)+Parametros!$D$14+IF(Parametros!$B$4="SIM",Parametros!$B$18,0))/(1-Parametros!$C$14-Parametros!$B$2-Parametros!$B$3))&gt;=Parametros!$A$14,((B5+IF(C5="",Parametros!$B$5,C5)+Parametros!$D$14+IF(Parametros!$B$4="SIM",Parametros!$B$18,0))/(1-Parametros!$C$14-Parametros!$B$2-Parametros!$B$3))&lt;Parametros!$B$14),((B5+IF(C5="",Parametros!$B$5,C5)+Parametros!$D$14+IF(Parametros!$B$4="SIM",Parametros!$B$18,0))/(1-Parametros!$C$14-Parametros!$B$2-Parametros!$B$3)),10^9)))</f>
        <v/>
      </c>
      <c r="L5">
        <f>IF(NOT(ISNUMBER(B5)),"",IF((1-Parametros!$C$15-Parametros!$B$2-Parametros!$B$3)&lt;=0,10^9,IF(AND(((B5+IF(C5="",Parametros!$B$5,C5)+Parametros!$D$15+IF(Parametros!$B$4="SIM",Parametros!$B$18,0))/(1-Parametros!$C$15-Parametros!$B$2-Parametros!$B$3))&gt;=Parametros!$A$15,((B5+IF(C5="",Parametros!$B$5,C5)+Parametros!$D$15+IF(Parametros!$B$4="SIM",Parametros!$B$18,0))/(1-Parametros!$C$15-Parametros!$B$2-Parametros!$B$3))&lt;Parametros!$B$15),((B5+IF(C5="",Parametros!$B$5,C5)+Parametros!$D$15+IF(Parametros!$B$4="SIM",Parametros!$B$18,0))/(1-Parametros!$C$15-Parametros!$B$2-Parametros!$B$3)),10^9)))</f>
        <v/>
      </c>
      <c r="M5">
        <f>IF(NOT(ISNUMBER(B5)),"",IF((1-Parametros!$C$16-Parametros!$B$2-Parametros!$B$3)&lt;=0,10^9,IF(AND(((B5+IF(C5="",Parametros!$B$5,C5)+Parametros!$D$16+IF(Parametros!$B$4="SIM",Parametros!$B$18,0))/(1-Parametros!$C$16-Parametros!$B$2-Parametros!$B$3))&gt;=Parametros!$A$16,((B5+IF(C5="",Parametros!$B$5,C5)+Parametros!$D$16+IF(Parametros!$B$4="SIM",Parametros!$B$18,0))/(1-Parametros!$C$16-Parametros!$B$2-Parametros!$B$3))&lt;Parametros!$B$16),((B5+IF(C5="",Parametros!$B$5,C5)+Parametros!$D$16+IF(Parametros!$B$4="SIM",Parametros!$B$18,0))/(1-Parametros!$C$16-Parametros!$B$2-Parametros!$B$3)),10^9)))</f>
        <v/>
      </c>
      <c r="N5" s="8">
        <f>IF(B5="","",IF(MIN(I5:M5)&gt;=10^9,"inviável",MIN(I5:M5)))</f>
        <v/>
      </c>
      <c r="O5" s="8">
        <f>IF(NOT(ISNUMBER(N5)),"",IF(Parametros!$B$6="SIM",IF(MATCH((CEILING(N5-0.9,1)+0.9),Parametros!$A$12:$A$16,1)=MATCH(N5,Parametros!$A$12:$A$16,1),(CEILING(N5-0.9,1)+0.9),MIN(ROUNDUP(N5,2),INDEX(Parametros!$B$12:$B$16,MATCH(N5,Parametros!$A$12:$A$16,1))-0.01)),MIN(ROUNDUP(N5,2),INDEX(Parametros!$B$12:$B$16,MATCH(N5,Parametros!$A$12:$A$16,1))-0.01)))</f>
        <v/>
      </c>
      <c r="P5" s="8">
        <f>IF(O5="","",O5-(IF(O5&lt;Parametros!$B$12,O5*Parametros!$C$12+O5/2,IF(O5&lt;Parametros!$B$13,O5*Parametros!$C$13+Parametros!$D$13,IF(O5&lt;Parametros!$B$14,O5*Parametros!$C$14+Parametros!$D$14,IF(O5&lt;Parametros!$B$15,O5*Parametros!$C$15+Parametros!$D$15,O5*Parametros!$C$16+Parametros!$D$16))))+IF(Parametros!$B$4="SIM",Parametros!$B$18,0))-O5*Parametros!$B$2-B5-IF(C5="",Parametros!$B$5,C5))</f>
        <v/>
      </c>
      <c r="Q5" s="9">
        <f>IF(P5="","",P5/O5)</f>
        <v/>
      </c>
      <c r="R5">
        <f>IF(G5="","",IF(G5&lt;0,"PREJUÍZO no preço atual",IF(AND(D5&gt;=80,(79.99-(IF(79.99&lt;Parametros!$B$12,79.99*Parametros!$C$12+79.99/2,IF(79.99&lt;Parametros!$B$13,79.99*Parametros!$C$13+Parametros!$D$13,IF(79.99&lt;Parametros!$B$14,79.99*Parametros!$C$14+Parametros!$D$14,IF(79.99&lt;Parametros!$B$15,79.99*Parametros!$C$15+Parametros!$D$15,79.99*Parametros!$C$16+Parametros!$D$16))))+IF(Parametros!$B$4="SIM",Parametros!$B$18,0))-79.99*Parametros!$B$2-B5-IF(C5="",Parametros!$B$5,C5))&gt;G5),"Faixa R$80: vender a R$79,99 lucra mais",IF(H5&lt;Parametros!$B$3,"Abaixo da margem-alvo","OK"))))</f>
        <v/>
      </c>
    </row>
    <row r="6">
      <c r="A6" s="4" t="n"/>
      <c r="B6" s="7" t="n"/>
      <c r="C6" s="7" t="n"/>
      <c r="D6" s="7" t="n"/>
      <c r="E6" s="8">
        <f>IF(D6="","",IF(D6&lt;Parametros!$B$12,D6*Parametros!$C$12+D6/2,IF(D6&lt;Parametros!$B$13,D6*Parametros!$C$13+Parametros!$D$13,IF(D6&lt;Parametros!$B$14,D6*Parametros!$C$14+Parametros!$D$14,IF(D6&lt;Parametros!$B$15,D6*Parametros!$C$15+Parametros!$D$15,D6*Parametros!$C$16+Parametros!$D$16))))+IF(Parametros!$B$4="SIM",Parametros!$B$18,0))</f>
        <v/>
      </c>
      <c r="F6" s="8">
        <f>IF(D6="","",D6*Parametros!$B$2)</f>
        <v/>
      </c>
      <c r="G6" s="8">
        <f>IF(OR(D6="",B6=""),"",D6-E6-F6-B6-IF(C6="",Parametros!$B$5,C6))</f>
        <v/>
      </c>
      <c r="H6" s="9">
        <f>IF(G6="","",G6/D6)</f>
        <v/>
      </c>
      <c r="I6">
        <f>IF(NOT(ISNUMBER(B6)),"",IF((1-Parametros!$C$12-0.5-Parametros!$B$2-Parametros!$B$3)&lt;=0,10^9,IF(AND(((B6+IF(C6="",Parametros!$B$5,C6)+IF(Parametros!$B$4="SIM",Parametros!$B$18,0))/(1-Parametros!$C$12-0.5-Parametros!$B$2-Parametros!$B$3))&gt;=Parametros!$A$12,((B6+IF(C6="",Parametros!$B$5,C6)+IF(Parametros!$B$4="SIM",Parametros!$B$18,0))/(1-Parametros!$C$12-0.5-Parametros!$B$2-Parametros!$B$3))&lt;Parametros!$B$12),((B6+IF(C6="",Parametros!$B$5,C6)+IF(Parametros!$B$4="SIM",Parametros!$B$18,0))/(1-Parametros!$C$12-0.5-Parametros!$B$2-Parametros!$B$3)),10^9)))</f>
        <v/>
      </c>
      <c r="J6">
        <f>IF(NOT(ISNUMBER(B6)),"",IF((1-Parametros!$C$13-Parametros!$B$2-Parametros!$B$3)&lt;=0,10^9,IF(AND(((B6+IF(C6="",Parametros!$B$5,C6)+Parametros!$D$13+IF(Parametros!$B$4="SIM",Parametros!$B$18,0))/(1-Parametros!$C$13-Parametros!$B$2-Parametros!$B$3))&gt;=Parametros!$A$13,((B6+IF(C6="",Parametros!$B$5,C6)+Parametros!$D$13+IF(Parametros!$B$4="SIM",Parametros!$B$18,0))/(1-Parametros!$C$13-Parametros!$B$2-Parametros!$B$3))&lt;Parametros!$B$13),((B6+IF(C6="",Parametros!$B$5,C6)+Parametros!$D$13+IF(Parametros!$B$4="SIM",Parametros!$B$18,0))/(1-Parametros!$C$13-Parametros!$B$2-Parametros!$B$3)),10^9)))</f>
        <v/>
      </c>
      <c r="K6">
        <f>IF(NOT(ISNUMBER(B6)),"",IF((1-Parametros!$C$14-Parametros!$B$2-Parametros!$B$3)&lt;=0,10^9,IF(AND(((B6+IF(C6="",Parametros!$B$5,C6)+Parametros!$D$14+IF(Parametros!$B$4="SIM",Parametros!$B$18,0))/(1-Parametros!$C$14-Parametros!$B$2-Parametros!$B$3))&gt;=Parametros!$A$14,((B6+IF(C6="",Parametros!$B$5,C6)+Parametros!$D$14+IF(Parametros!$B$4="SIM",Parametros!$B$18,0))/(1-Parametros!$C$14-Parametros!$B$2-Parametros!$B$3))&lt;Parametros!$B$14),((B6+IF(C6="",Parametros!$B$5,C6)+Parametros!$D$14+IF(Parametros!$B$4="SIM",Parametros!$B$18,0))/(1-Parametros!$C$14-Parametros!$B$2-Parametros!$B$3)),10^9)))</f>
        <v/>
      </c>
      <c r="L6">
        <f>IF(NOT(ISNUMBER(B6)),"",IF((1-Parametros!$C$15-Parametros!$B$2-Parametros!$B$3)&lt;=0,10^9,IF(AND(((B6+IF(C6="",Parametros!$B$5,C6)+Parametros!$D$15+IF(Parametros!$B$4="SIM",Parametros!$B$18,0))/(1-Parametros!$C$15-Parametros!$B$2-Parametros!$B$3))&gt;=Parametros!$A$15,((B6+IF(C6="",Parametros!$B$5,C6)+Parametros!$D$15+IF(Parametros!$B$4="SIM",Parametros!$B$18,0))/(1-Parametros!$C$15-Parametros!$B$2-Parametros!$B$3))&lt;Parametros!$B$15),((B6+IF(C6="",Parametros!$B$5,C6)+Parametros!$D$15+IF(Parametros!$B$4="SIM",Parametros!$B$18,0))/(1-Parametros!$C$15-Parametros!$B$2-Parametros!$B$3)),10^9)))</f>
        <v/>
      </c>
      <c r="M6">
        <f>IF(NOT(ISNUMBER(B6)),"",IF((1-Parametros!$C$16-Parametros!$B$2-Parametros!$B$3)&lt;=0,10^9,IF(AND(((B6+IF(C6="",Parametros!$B$5,C6)+Parametros!$D$16+IF(Parametros!$B$4="SIM",Parametros!$B$18,0))/(1-Parametros!$C$16-Parametros!$B$2-Parametros!$B$3))&gt;=Parametros!$A$16,((B6+IF(C6="",Parametros!$B$5,C6)+Parametros!$D$16+IF(Parametros!$B$4="SIM",Parametros!$B$18,0))/(1-Parametros!$C$16-Parametros!$B$2-Parametros!$B$3))&lt;Parametros!$B$16),((B6+IF(C6="",Parametros!$B$5,C6)+Parametros!$D$16+IF(Parametros!$B$4="SIM",Parametros!$B$18,0))/(1-Parametros!$C$16-Parametros!$B$2-Parametros!$B$3)),10^9)))</f>
        <v/>
      </c>
      <c r="N6" s="8">
        <f>IF(B6="","",IF(MIN(I6:M6)&gt;=10^9,"inviável",MIN(I6:M6)))</f>
        <v/>
      </c>
      <c r="O6" s="8">
        <f>IF(NOT(ISNUMBER(N6)),"",IF(Parametros!$B$6="SIM",IF(MATCH((CEILING(N6-0.9,1)+0.9),Parametros!$A$12:$A$16,1)=MATCH(N6,Parametros!$A$12:$A$16,1),(CEILING(N6-0.9,1)+0.9),MIN(ROUNDUP(N6,2),INDEX(Parametros!$B$12:$B$16,MATCH(N6,Parametros!$A$12:$A$16,1))-0.01)),MIN(ROUNDUP(N6,2),INDEX(Parametros!$B$12:$B$16,MATCH(N6,Parametros!$A$12:$A$16,1))-0.01)))</f>
        <v/>
      </c>
      <c r="P6" s="8">
        <f>IF(O6="","",O6-(IF(O6&lt;Parametros!$B$12,O6*Parametros!$C$12+O6/2,IF(O6&lt;Parametros!$B$13,O6*Parametros!$C$13+Parametros!$D$13,IF(O6&lt;Parametros!$B$14,O6*Parametros!$C$14+Parametros!$D$14,IF(O6&lt;Parametros!$B$15,O6*Parametros!$C$15+Parametros!$D$15,O6*Parametros!$C$16+Parametros!$D$16))))+IF(Parametros!$B$4="SIM",Parametros!$B$18,0))-O6*Parametros!$B$2-B6-IF(C6="",Parametros!$B$5,C6))</f>
        <v/>
      </c>
      <c r="Q6" s="9">
        <f>IF(P6="","",P6/O6)</f>
        <v/>
      </c>
      <c r="R6">
        <f>IF(G6="","",IF(G6&lt;0,"PREJUÍZO no preço atual",IF(AND(D6&gt;=80,(79.99-(IF(79.99&lt;Parametros!$B$12,79.99*Parametros!$C$12+79.99/2,IF(79.99&lt;Parametros!$B$13,79.99*Parametros!$C$13+Parametros!$D$13,IF(79.99&lt;Parametros!$B$14,79.99*Parametros!$C$14+Parametros!$D$14,IF(79.99&lt;Parametros!$B$15,79.99*Parametros!$C$15+Parametros!$D$15,79.99*Parametros!$C$16+Parametros!$D$16))))+IF(Parametros!$B$4="SIM",Parametros!$B$18,0))-79.99*Parametros!$B$2-B6-IF(C6="",Parametros!$B$5,C6))&gt;G6),"Faixa R$80: vender a R$79,99 lucra mais",IF(H6&lt;Parametros!$B$3,"Abaixo da margem-alvo","OK"))))</f>
        <v/>
      </c>
    </row>
    <row r="7">
      <c r="A7" s="4" t="n"/>
      <c r="B7" s="7" t="n"/>
      <c r="C7" s="7" t="n"/>
      <c r="D7" s="7" t="n"/>
      <c r="E7" s="8">
        <f>IF(D7="","",IF(D7&lt;Parametros!$B$12,D7*Parametros!$C$12+D7/2,IF(D7&lt;Parametros!$B$13,D7*Parametros!$C$13+Parametros!$D$13,IF(D7&lt;Parametros!$B$14,D7*Parametros!$C$14+Parametros!$D$14,IF(D7&lt;Parametros!$B$15,D7*Parametros!$C$15+Parametros!$D$15,D7*Parametros!$C$16+Parametros!$D$16))))+IF(Parametros!$B$4="SIM",Parametros!$B$18,0))</f>
        <v/>
      </c>
      <c r="F7" s="8">
        <f>IF(D7="","",D7*Parametros!$B$2)</f>
        <v/>
      </c>
      <c r="G7" s="8">
        <f>IF(OR(D7="",B7=""),"",D7-E7-F7-B7-IF(C7="",Parametros!$B$5,C7))</f>
        <v/>
      </c>
      <c r="H7" s="9">
        <f>IF(G7="","",G7/D7)</f>
        <v/>
      </c>
      <c r="I7">
        <f>IF(NOT(ISNUMBER(B7)),"",IF((1-Parametros!$C$12-0.5-Parametros!$B$2-Parametros!$B$3)&lt;=0,10^9,IF(AND(((B7+IF(C7="",Parametros!$B$5,C7)+IF(Parametros!$B$4="SIM",Parametros!$B$18,0))/(1-Parametros!$C$12-0.5-Parametros!$B$2-Parametros!$B$3))&gt;=Parametros!$A$12,((B7+IF(C7="",Parametros!$B$5,C7)+IF(Parametros!$B$4="SIM",Parametros!$B$18,0))/(1-Parametros!$C$12-0.5-Parametros!$B$2-Parametros!$B$3))&lt;Parametros!$B$12),((B7+IF(C7="",Parametros!$B$5,C7)+IF(Parametros!$B$4="SIM",Parametros!$B$18,0))/(1-Parametros!$C$12-0.5-Parametros!$B$2-Parametros!$B$3)),10^9)))</f>
        <v/>
      </c>
      <c r="J7">
        <f>IF(NOT(ISNUMBER(B7)),"",IF((1-Parametros!$C$13-Parametros!$B$2-Parametros!$B$3)&lt;=0,10^9,IF(AND(((B7+IF(C7="",Parametros!$B$5,C7)+Parametros!$D$13+IF(Parametros!$B$4="SIM",Parametros!$B$18,0))/(1-Parametros!$C$13-Parametros!$B$2-Parametros!$B$3))&gt;=Parametros!$A$13,((B7+IF(C7="",Parametros!$B$5,C7)+Parametros!$D$13+IF(Parametros!$B$4="SIM",Parametros!$B$18,0))/(1-Parametros!$C$13-Parametros!$B$2-Parametros!$B$3))&lt;Parametros!$B$13),((B7+IF(C7="",Parametros!$B$5,C7)+Parametros!$D$13+IF(Parametros!$B$4="SIM",Parametros!$B$18,0))/(1-Parametros!$C$13-Parametros!$B$2-Parametros!$B$3)),10^9)))</f>
        <v/>
      </c>
      <c r="K7">
        <f>IF(NOT(ISNUMBER(B7)),"",IF((1-Parametros!$C$14-Parametros!$B$2-Parametros!$B$3)&lt;=0,10^9,IF(AND(((B7+IF(C7="",Parametros!$B$5,C7)+Parametros!$D$14+IF(Parametros!$B$4="SIM",Parametros!$B$18,0))/(1-Parametros!$C$14-Parametros!$B$2-Parametros!$B$3))&gt;=Parametros!$A$14,((B7+IF(C7="",Parametros!$B$5,C7)+Parametros!$D$14+IF(Parametros!$B$4="SIM",Parametros!$B$18,0))/(1-Parametros!$C$14-Parametros!$B$2-Parametros!$B$3))&lt;Parametros!$B$14),((B7+IF(C7="",Parametros!$B$5,C7)+Parametros!$D$14+IF(Parametros!$B$4="SIM",Parametros!$B$18,0))/(1-Parametros!$C$14-Parametros!$B$2-Parametros!$B$3)),10^9)))</f>
        <v/>
      </c>
      <c r="L7">
        <f>IF(NOT(ISNUMBER(B7)),"",IF((1-Parametros!$C$15-Parametros!$B$2-Parametros!$B$3)&lt;=0,10^9,IF(AND(((B7+IF(C7="",Parametros!$B$5,C7)+Parametros!$D$15+IF(Parametros!$B$4="SIM",Parametros!$B$18,0))/(1-Parametros!$C$15-Parametros!$B$2-Parametros!$B$3))&gt;=Parametros!$A$15,((B7+IF(C7="",Parametros!$B$5,C7)+Parametros!$D$15+IF(Parametros!$B$4="SIM",Parametros!$B$18,0))/(1-Parametros!$C$15-Parametros!$B$2-Parametros!$B$3))&lt;Parametros!$B$15),((B7+IF(C7="",Parametros!$B$5,C7)+Parametros!$D$15+IF(Parametros!$B$4="SIM",Parametros!$B$18,0))/(1-Parametros!$C$15-Parametros!$B$2-Parametros!$B$3)),10^9)))</f>
        <v/>
      </c>
      <c r="M7">
        <f>IF(NOT(ISNUMBER(B7)),"",IF((1-Parametros!$C$16-Parametros!$B$2-Parametros!$B$3)&lt;=0,10^9,IF(AND(((B7+IF(C7="",Parametros!$B$5,C7)+Parametros!$D$16+IF(Parametros!$B$4="SIM",Parametros!$B$18,0))/(1-Parametros!$C$16-Parametros!$B$2-Parametros!$B$3))&gt;=Parametros!$A$16,((B7+IF(C7="",Parametros!$B$5,C7)+Parametros!$D$16+IF(Parametros!$B$4="SIM",Parametros!$B$18,0))/(1-Parametros!$C$16-Parametros!$B$2-Parametros!$B$3))&lt;Parametros!$B$16),((B7+IF(C7="",Parametros!$B$5,C7)+Parametros!$D$16+IF(Parametros!$B$4="SIM",Parametros!$B$18,0))/(1-Parametros!$C$16-Parametros!$B$2-Parametros!$B$3)),10^9)))</f>
        <v/>
      </c>
      <c r="N7" s="8">
        <f>IF(B7="","",IF(MIN(I7:M7)&gt;=10^9,"inviável",MIN(I7:M7)))</f>
        <v/>
      </c>
      <c r="O7" s="8">
        <f>IF(NOT(ISNUMBER(N7)),"",IF(Parametros!$B$6="SIM",IF(MATCH((CEILING(N7-0.9,1)+0.9),Parametros!$A$12:$A$16,1)=MATCH(N7,Parametros!$A$12:$A$16,1),(CEILING(N7-0.9,1)+0.9),MIN(ROUNDUP(N7,2),INDEX(Parametros!$B$12:$B$16,MATCH(N7,Parametros!$A$12:$A$16,1))-0.01)),MIN(ROUNDUP(N7,2),INDEX(Parametros!$B$12:$B$16,MATCH(N7,Parametros!$A$12:$A$16,1))-0.01)))</f>
        <v/>
      </c>
      <c r="P7" s="8">
        <f>IF(O7="","",O7-(IF(O7&lt;Parametros!$B$12,O7*Parametros!$C$12+O7/2,IF(O7&lt;Parametros!$B$13,O7*Parametros!$C$13+Parametros!$D$13,IF(O7&lt;Parametros!$B$14,O7*Parametros!$C$14+Parametros!$D$14,IF(O7&lt;Parametros!$B$15,O7*Parametros!$C$15+Parametros!$D$15,O7*Parametros!$C$16+Parametros!$D$16))))+IF(Parametros!$B$4="SIM",Parametros!$B$18,0))-O7*Parametros!$B$2-B7-IF(C7="",Parametros!$B$5,C7))</f>
        <v/>
      </c>
      <c r="Q7" s="9">
        <f>IF(P7="","",P7/O7)</f>
        <v/>
      </c>
      <c r="R7">
        <f>IF(G7="","",IF(G7&lt;0,"PREJUÍZO no preço atual",IF(AND(D7&gt;=80,(79.99-(IF(79.99&lt;Parametros!$B$12,79.99*Parametros!$C$12+79.99/2,IF(79.99&lt;Parametros!$B$13,79.99*Parametros!$C$13+Parametros!$D$13,IF(79.99&lt;Parametros!$B$14,79.99*Parametros!$C$14+Parametros!$D$14,IF(79.99&lt;Parametros!$B$15,79.99*Parametros!$C$15+Parametros!$D$15,79.99*Parametros!$C$16+Parametros!$D$16))))+IF(Parametros!$B$4="SIM",Parametros!$B$18,0))-79.99*Parametros!$B$2-B7-IF(C7="",Parametros!$B$5,C7))&gt;G7),"Faixa R$80: vender a R$79,99 lucra mais",IF(H7&lt;Parametros!$B$3,"Abaixo da margem-alvo","OK"))))</f>
        <v/>
      </c>
    </row>
    <row r="8">
      <c r="A8" s="4" t="n"/>
      <c r="B8" s="7" t="n"/>
      <c r="C8" s="7" t="n"/>
      <c r="D8" s="7" t="n"/>
      <c r="E8" s="8">
        <f>IF(D8="","",IF(D8&lt;Parametros!$B$12,D8*Parametros!$C$12+D8/2,IF(D8&lt;Parametros!$B$13,D8*Parametros!$C$13+Parametros!$D$13,IF(D8&lt;Parametros!$B$14,D8*Parametros!$C$14+Parametros!$D$14,IF(D8&lt;Parametros!$B$15,D8*Parametros!$C$15+Parametros!$D$15,D8*Parametros!$C$16+Parametros!$D$16))))+IF(Parametros!$B$4="SIM",Parametros!$B$18,0))</f>
        <v/>
      </c>
      <c r="F8" s="8">
        <f>IF(D8="","",D8*Parametros!$B$2)</f>
        <v/>
      </c>
      <c r="G8" s="8">
        <f>IF(OR(D8="",B8=""),"",D8-E8-F8-B8-IF(C8="",Parametros!$B$5,C8))</f>
        <v/>
      </c>
      <c r="H8" s="9">
        <f>IF(G8="","",G8/D8)</f>
        <v/>
      </c>
      <c r="I8">
        <f>IF(NOT(ISNUMBER(B8)),"",IF((1-Parametros!$C$12-0.5-Parametros!$B$2-Parametros!$B$3)&lt;=0,10^9,IF(AND(((B8+IF(C8="",Parametros!$B$5,C8)+IF(Parametros!$B$4="SIM",Parametros!$B$18,0))/(1-Parametros!$C$12-0.5-Parametros!$B$2-Parametros!$B$3))&gt;=Parametros!$A$12,((B8+IF(C8="",Parametros!$B$5,C8)+IF(Parametros!$B$4="SIM",Parametros!$B$18,0))/(1-Parametros!$C$12-0.5-Parametros!$B$2-Parametros!$B$3))&lt;Parametros!$B$12),((B8+IF(C8="",Parametros!$B$5,C8)+IF(Parametros!$B$4="SIM",Parametros!$B$18,0))/(1-Parametros!$C$12-0.5-Parametros!$B$2-Parametros!$B$3)),10^9)))</f>
        <v/>
      </c>
      <c r="J8">
        <f>IF(NOT(ISNUMBER(B8)),"",IF((1-Parametros!$C$13-Parametros!$B$2-Parametros!$B$3)&lt;=0,10^9,IF(AND(((B8+IF(C8="",Parametros!$B$5,C8)+Parametros!$D$13+IF(Parametros!$B$4="SIM",Parametros!$B$18,0))/(1-Parametros!$C$13-Parametros!$B$2-Parametros!$B$3))&gt;=Parametros!$A$13,((B8+IF(C8="",Parametros!$B$5,C8)+Parametros!$D$13+IF(Parametros!$B$4="SIM",Parametros!$B$18,0))/(1-Parametros!$C$13-Parametros!$B$2-Parametros!$B$3))&lt;Parametros!$B$13),((B8+IF(C8="",Parametros!$B$5,C8)+Parametros!$D$13+IF(Parametros!$B$4="SIM",Parametros!$B$18,0))/(1-Parametros!$C$13-Parametros!$B$2-Parametros!$B$3)),10^9)))</f>
        <v/>
      </c>
      <c r="K8">
        <f>IF(NOT(ISNUMBER(B8)),"",IF((1-Parametros!$C$14-Parametros!$B$2-Parametros!$B$3)&lt;=0,10^9,IF(AND(((B8+IF(C8="",Parametros!$B$5,C8)+Parametros!$D$14+IF(Parametros!$B$4="SIM",Parametros!$B$18,0))/(1-Parametros!$C$14-Parametros!$B$2-Parametros!$B$3))&gt;=Parametros!$A$14,((B8+IF(C8="",Parametros!$B$5,C8)+Parametros!$D$14+IF(Parametros!$B$4="SIM",Parametros!$B$18,0))/(1-Parametros!$C$14-Parametros!$B$2-Parametros!$B$3))&lt;Parametros!$B$14),((B8+IF(C8="",Parametros!$B$5,C8)+Parametros!$D$14+IF(Parametros!$B$4="SIM",Parametros!$B$18,0))/(1-Parametros!$C$14-Parametros!$B$2-Parametros!$B$3)),10^9)))</f>
        <v/>
      </c>
      <c r="L8">
        <f>IF(NOT(ISNUMBER(B8)),"",IF((1-Parametros!$C$15-Parametros!$B$2-Parametros!$B$3)&lt;=0,10^9,IF(AND(((B8+IF(C8="",Parametros!$B$5,C8)+Parametros!$D$15+IF(Parametros!$B$4="SIM",Parametros!$B$18,0))/(1-Parametros!$C$15-Parametros!$B$2-Parametros!$B$3))&gt;=Parametros!$A$15,((B8+IF(C8="",Parametros!$B$5,C8)+Parametros!$D$15+IF(Parametros!$B$4="SIM",Parametros!$B$18,0))/(1-Parametros!$C$15-Parametros!$B$2-Parametros!$B$3))&lt;Parametros!$B$15),((B8+IF(C8="",Parametros!$B$5,C8)+Parametros!$D$15+IF(Parametros!$B$4="SIM",Parametros!$B$18,0))/(1-Parametros!$C$15-Parametros!$B$2-Parametros!$B$3)),10^9)))</f>
        <v/>
      </c>
      <c r="M8">
        <f>IF(NOT(ISNUMBER(B8)),"",IF((1-Parametros!$C$16-Parametros!$B$2-Parametros!$B$3)&lt;=0,10^9,IF(AND(((B8+IF(C8="",Parametros!$B$5,C8)+Parametros!$D$16+IF(Parametros!$B$4="SIM",Parametros!$B$18,0))/(1-Parametros!$C$16-Parametros!$B$2-Parametros!$B$3))&gt;=Parametros!$A$16,((B8+IF(C8="",Parametros!$B$5,C8)+Parametros!$D$16+IF(Parametros!$B$4="SIM",Parametros!$B$18,0))/(1-Parametros!$C$16-Parametros!$B$2-Parametros!$B$3))&lt;Parametros!$B$16),((B8+IF(C8="",Parametros!$B$5,C8)+Parametros!$D$16+IF(Parametros!$B$4="SIM",Parametros!$B$18,0))/(1-Parametros!$C$16-Parametros!$B$2-Parametros!$B$3)),10^9)))</f>
        <v/>
      </c>
      <c r="N8" s="8">
        <f>IF(B8="","",IF(MIN(I8:M8)&gt;=10^9,"inviável",MIN(I8:M8)))</f>
        <v/>
      </c>
      <c r="O8" s="8">
        <f>IF(NOT(ISNUMBER(N8)),"",IF(Parametros!$B$6="SIM",IF(MATCH((CEILING(N8-0.9,1)+0.9),Parametros!$A$12:$A$16,1)=MATCH(N8,Parametros!$A$12:$A$16,1),(CEILING(N8-0.9,1)+0.9),MIN(ROUNDUP(N8,2),INDEX(Parametros!$B$12:$B$16,MATCH(N8,Parametros!$A$12:$A$16,1))-0.01)),MIN(ROUNDUP(N8,2),INDEX(Parametros!$B$12:$B$16,MATCH(N8,Parametros!$A$12:$A$16,1))-0.01)))</f>
        <v/>
      </c>
      <c r="P8" s="8">
        <f>IF(O8="","",O8-(IF(O8&lt;Parametros!$B$12,O8*Parametros!$C$12+O8/2,IF(O8&lt;Parametros!$B$13,O8*Parametros!$C$13+Parametros!$D$13,IF(O8&lt;Parametros!$B$14,O8*Parametros!$C$14+Parametros!$D$14,IF(O8&lt;Parametros!$B$15,O8*Parametros!$C$15+Parametros!$D$15,O8*Parametros!$C$16+Parametros!$D$16))))+IF(Parametros!$B$4="SIM",Parametros!$B$18,0))-O8*Parametros!$B$2-B8-IF(C8="",Parametros!$B$5,C8))</f>
        <v/>
      </c>
      <c r="Q8" s="9">
        <f>IF(P8="","",P8/O8)</f>
        <v/>
      </c>
      <c r="R8">
        <f>IF(G8="","",IF(G8&lt;0,"PREJUÍZO no preço atual",IF(AND(D8&gt;=80,(79.99-(IF(79.99&lt;Parametros!$B$12,79.99*Parametros!$C$12+79.99/2,IF(79.99&lt;Parametros!$B$13,79.99*Parametros!$C$13+Parametros!$D$13,IF(79.99&lt;Parametros!$B$14,79.99*Parametros!$C$14+Parametros!$D$14,IF(79.99&lt;Parametros!$B$15,79.99*Parametros!$C$15+Parametros!$D$15,79.99*Parametros!$C$16+Parametros!$D$16))))+IF(Parametros!$B$4="SIM",Parametros!$B$18,0))-79.99*Parametros!$B$2-B8-IF(C8="",Parametros!$B$5,C8))&gt;G8),"Faixa R$80: vender a R$79,99 lucra mais",IF(H8&lt;Parametros!$B$3,"Abaixo da margem-alvo","OK"))))</f>
        <v/>
      </c>
    </row>
    <row r="9">
      <c r="A9" s="4" t="n"/>
      <c r="B9" s="7" t="n"/>
      <c r="C9" s="7" t="n"/>
      <c r="D9" s="7" t="n"/>
      <c r="E9" s="8">
        <f>IF(D9="","",IF(D9&lt;Parametros!$B$12,D9*Parametros!$C$12+D9/2,IF(D9&lt;Parametros!$B$13,D9*Parametros!$C$13+Parametros!$D$13,IF(D9&lt;Parametros!$B$14,D9*Parametros!$C$14+Parametros!$D$14,IF(D9&lt;Parametros!$B$15,D9*Parametros!$C$15+Parametros!$D$15,D9*Parametros!$C$16+Parametros!$D$16))))+IF(Parametros!$B$4="SIM",Parametros!$B$18,0))</f>
        <v/>
      </c>
      <c r="F9" s="8">
        <f>IF(D9="","",D9*Parametros!$B$2)</f>
        <v/>
      </c>
      <c r="G9" s="8">
        <f>IF(OR(D9="",B9=""),"",D9-E9-F9-B9-IF(C9="",Parametros!$B$5,C9))</f>
        <v/>
      </c>
      <c r="H9" s="9">
        <f>IF(G9="","",G9/D9)</f>
        <v/>
      </c>
      <c r="I9">
        <f>IF(NOT(ISNUMBER(B9)),"",IF((1-Parametros!$C$12-0.5-Parametros!$B$2-Parametros!$B$3)&lt;=0,10^9,IF(AND(((B9+IF(C9="",Parametros!$B$5,C9)+IF(Parametros!$B$4="SIM",Parametros!$B$18,0))/(1-Parametros!$C$12-0.5-Parametros!$B$2-Parametros!$B$3))&gt;=Parametros!$A$12,((B9+IF(C9="",Parametros!$B$5,C9)+IF(Parametros!$B$4="SIM",Parametros!$B$18,0))/(1-Parametros!$C$12-0.5-Parametros!$B$2-Parametros!$B$3))&lt;Parametros!$B$12),((B9+IF(C9="",Parametros!$B$5,C9)+IF(Parametros!$B$4="SIM",Parametros!$B$18,0))/(1-Parametros!$C$12-0.5-Parametros!$B$2-Parametros!$B$3)),10^9)))</f>
        <v/>
      </c>
      <c r="J9">
        <f>IF(NOT(ISNUMBER(B9)),"",IF((1-Parametros!$C$13-Parametros!$B$2-Parametros!$B$3)&lt;=0,10^9,IF(AND(((B9+IF(C9="",Parametros!$B$5,C9)+Parametros!$D$13+IF(Parametros!$B$4="SIM",Parametros!$B$18,0))/(1-Parametros!$C$13-Parametros!$B$2-Parametros!$B$3))&gt;=Parametros!$A$13,((B9+IF(C9="",Parametros!$B$5,C9)+Parametros!$D$13+IF(Parametros!$B$4="SIM",Parametros!$B$18,0))/(1-Parametros!$C$13-Parametros!$B$2-Parametros!$B$3))&lt;Parametros!$B$13),((B9+IF(C9="",Parametros!$B$5,C9)+Parametros!$D$13+IF(Parametros!$B$4="SIM",Parametros!$B$18,0))/(1-Parametros!$C$13-Parametros!$B$2-Parametros!$B$3)),10^9)))</f>
        <v/>
      </c>
      <c r="K9">
        <f>IF(NOT(ISNUMBER(B9)),"",IF((1-Parametros!$C$14-Parametros!$B$2-Parametros!$B$3)&lt;=0,10^9,IF(AND(((B9+IF(C9="",Parametros!$B$5,C9)+Parametros!$D$14+IF(Parametros!$B$4="SIM",Parametros!$B$18,0))/(1-Parametros!$C$14-Parametros!$B$2-Parametros!$B$3))&gt;=Parametros!$A$14,((B9+IF(C9="",Parametros!$B$5,C9)+Parametros!$D$14+IF(Parametros!$B$4="SIM",Parametros!$B$18,0))/(1-Parametros!$C$14-Parametros!$B$2-Parametros!$B$3))&lt;Parametros!$B$14),((B9+IF(C9="",Parametros!$B$5,C9)+Parametros!$D$14+IF(Parametros!$B$4="SIM",Parametros!$B$18,0))/(1-Parametros!$C$14-Parametros!$B$2-Parametros!$B$3)),10^9)))</f>
        <v/>
      </c>
      <c r="L9">
        <f>IF(NOT(ISNUMBER(B9)),"",IF((1-Parametros!$C$15-Parametros!$B$2-Parametros!$B$3)&lt;=0,10^9,IF(AND(((B9+IF(C9="",Parametros!$B$5,C9)+Parametros!$D$15+IF(Parametros!$B$4="SIM",Parametros!$B$18,0))/(1-Parametros!$C$15-Parametros!$B$2-Parametros!$B$3))&gt;=Parametros!$A$15,((B9+IF(C9="",Parametros!$B$5,C9)+Parametros!$D$15+IF(Parametros!$B$4="SIM",Parametros!$B$18,0))/(1-Parametros!$C$15-Parametros!$B$2-Parametros!$B$3))&lt;Parametros!$B$15),((B9+IF(C9="",Parametros!$B$5,C9)+Parametros!$D$15+IF(Parametros!$B$4="SIM",Parametros!$B$18,0))/(1-Parametros!$C$15-Parametros!$B$2-Parametros!$B$3)),10^9)))</f>
        <v/>
      </c>
      <c r="M9">
        <f>IF(NOT(ISNUMBER(B9)),"",IF((1-Parametros!$C$16-Parametros!$B$2-Parametros!$B$3)&lt;=0,10^9,IF(AND(((B9+IF(C9="",Parametros!$B$5,C9)+Parametros!$D$16+IF(Parametros!$B$4="SIM",Parametros!$B$18,0))/(1-Parametros!$C$16-Parametros!$B$2-Parametros!$B$3))&gt;=Parametros!$A$16,((B9+IF(C9="",Parametros!$B$5,C9)+Parametros!$D$16+IF(Parametros!$B$4="SIM",Parametros!$B$18,0))/(1-Parametros!$C$16-Parametros!$B$2-Parametros!$B$3))&lt;Parametros!$B$16),((B9+IF(C9="",Parametros!$B$5,C9)+Parametros!$D$16+IF(Parametros!$B$4="SIM",Parametros!$B$18,0))/(1-Parametros!$C$16-Parametros!$B$2-Parametros!$B$3)),10^9)))</f>
        <v/>
      </c>
      <c r="N9" s="8">
        <f>IF(B9="","",IF(MIN(I9:M9)&gt;=10^9,"inviável",MIN(I9:M9)))</f>
        <v/>
      </c>
      <c r="O9" s="8">
        <f>IF(NOT(ISNUMBER(N9)),"",IF(Parametros!$B$6="SIM",IF(MATCH((CEILING(N9-0.9,1)+0.9),Parametros!$A$12:$A$16,1)=MATCH(N9,Parametros!$A$12:$A$16,1),(CEILING(N9-0.9,1)+0.9),MIN(ROUNDUP(N9,2),INDEX(Parametros!$B$12:$B$16,MATCH(N9,Parametros!$A$12:$A$16,1))-0.01)),MIN(ROUNDUP(N9,2),INDEX(Parametros!$B$12:$B$16,MATCH(N9,Parametros!$A$12:$A$16,1))-0.01)))</f>
        <v/>
      </c>
      <c r="P9" s="8">
        <f>IF(O9="","",O9-(IF(O9&lt;Parametros!$B$12,O9*Parametros!$C$12+O9/2,IF(O9&lt;Parametros!$B$13,O9*Parametros!$C$13+Parametros!$D$13,IF(O9&lt;Parametros!$B$14,O9*Parametros!$C$14+Parametros!$D$14,IF(O9&lt;Parametros!$B$15,O9*Parametros!$C$15+Parametros!$D$15,O9*Parametros!$C$16+Parametros!$D$16))))+IF(Parametros!$B$4="SIM",Parametros!$B$18,0))-O9*Parametros!$B$2-B9-IF(C9="",Parametros!$B$5,C9))</f>
        <v/>
      </c>
      <c r="Q9" s="9">
        <f>IF(P9="","",P9/O9)</f>
        <v/>
      </c>
      <c r="R9">
        <f>IF(G9="","",IF(G9&lt;0,"PREJUÍZO no preço atual",IF(AND(D9&gt;=80,(79.99-(IF(79.99&lt;Parametros!$B$12,79.99*Parametros!$C$12+79.99/2,IF(79.99&lt;Parametros!$B$13,79.99*Parametros!$C$13+Parametros!$D$13,IF(79.99&lt;Parametros!$B$14,79.99*Parametros!$C$14+Parametros!$D$14,IF(79.99&lt;Parametros!$B$15,79.99*Parametros!$C$15+Parametros!$D$15,79.99*Parametros!$C$16+Parametros!$D$16))))+IF(Parametros!$B$4="SIM",Parametros!$B$18,0))-79.99*Parametros!$B$2-B9-IF(C9="",Parametros!$B$5,C9))&gt;G9),"Faixa R$80: vender a R$79,99 lucra mais",IF(H9&lt;Parametros!$B$3,"Abaixo da margem-alvo","OK"))))</f>
        <v/>
      </c>
    </row>
    <row r="10">
      <c r="A10" s="4" t="n"/>
      <c r="B10" s="7" t="n"/>
      <c r="C10" s="7" t="n"/>
      <c r="D10" s="7" t="n"/>
      <c r="E10" s="8">
        <f>IF(D10="","",IF(D10&lt;Parametros!$B$12,D10*Parametros!$C$12+D10/2,IF(D10&lt;Parametros!$B$13,D10*Parametros!$C$13+Parametros!$D$13,IF(D10&lt;Parametros!$B$14,D10*Parametros!$C$14+Parametros!$D$14,IF(D10&lt;Parametros!$B$15,D10*Parametros!$C$15+Parametros!$D$15,D10*Parametros!$C$16+Parametros!$D$16))))+IF(Parametros!$B$4="SIM",Parametros!$B$18,0))</f>
        <v/>
      </c>
      <c r="F10" s="8">
        <f>IF(D10="","",D10*Parametros!$B$2)</f>
        <v/>
      </c>
      <c r="G10" s="8">
        <f>IF(OR(D10="",B10=""),"",D10-E10-F10-B10-IF(C10="",Parametros!$B$5,C10))</f>
        <v/>
      </c>
      <c r="H10" s="9">
        <f>IF(G10="","",G10/D10)</f>
        <v/>
      </c>
      <c r="I10">
        <f>IF(NOT(ISNUMBER(B10)),"",IF((1-Parametros!$C$12-0.5-Parametros!$B$2-Parametros!$B$3)&lt;=0,10^9,IF(AND(((B10+IF(C10="",Parametros!$B$5,C10)+IF(Parametros!$B$4="SIM",Parametros!$B$18,0))/(1-Parametros!$C$12-0.5-Parametros!$B$2-Parametros!$B$3))&gt;=Parametros!$A$12,((B10+IF(C10="",Parametros!$B$5,C10)+IF(Parametros!$B$4="SIM",Parametros!$B$18,0))/(1-Parametros!$C$12-0.5-Parametros!$B$2-Parametros!$B$3))&lt;Parametros!$B$12),((B10+IF(C10="",Parametros!$B$5,C10)+IF(Parametros!$B$4="SIM",Parametros!$B$18,0))/(1-Parametros!$C$12-0.5-Parametros!$B$2-Parametros!$B$3)),10^9)))</f>
        <v/>
      </c>
      <c r="J10">
        <f>IF(NOT(ISNUMBER(B10)),"",IF((1-Parametros!$C$13-Parametros!$B$2-Parametros!$B$3)&lt;=0,10^9,IF(AND(((B10+IF(C10="",Parametros!$B$5,C10)+Parametros!$D$13+IF(Parametros!$B$4="SIM",Parametros!$B$18,0))/(1-Parametros!$C$13-Parametros!$B$2-Parametros!$B$3))&gt;=Parametros!$A$13,((B10+IF(C10="",Parametros!$B$5,C10)+Parametros!$D$13+IF(Parametros!$B$4="SIM",Parametros!$B$18,0))/(1-Parametros!$C$13-Parametros!$B$2-Parametros!$B$3))&lt;Parametros!$B$13),((B10+IF(C10="",Parametros!$B$5,C10)+Parametros!$D$13+IF(Parametros!$B$4="SIM",Parametros!$B$18,0))/(1-Parametros!$C$13-Parametros!$B$2-Parametros!$B$3)),10^9)))</f>
        <v/>
      </c>
      <c r="K10">
        <f>IF(NOT(ISNUMBER(B10)),"",IF((1-Parametros!$C$14-Parametros!$B$2-Parametros!$B$3)&lt;=0,10^9,IF(AND(((B10+IF(C10="",Parametros!$B$5,C10)+Parametros!$D$14+IF(Parametros!$B$4="SIM",Parametros!$B$18,0))/(1-Parametros!$C$14-Parametros!$B$2-Parametros!$B$3))&gt;=Parametros!$A$14,((B10+IF(C10="",Parametros!$B$5,C10)+Parametros!$D$14+IF(Parametros!$B$4="SIM",Parametros!$B$18,0))/(1-Parametros!$C$14-Parametros!$B$2-Parametros!$B$3))&lt;Parametros!$B$14),((B10+IF(C10="",Parametros!$B$5,C10)+Parametros!$D$14+IF(Parametros!$B$4="SIM",Parametros!$B$18,0))/(1-Parametros!$C$14-Parametros!$B$2-Parametros!$B$3)),10^9)))</f>
        <v/>
      </c>
      <c r="L10">
        <f>IF(NOT(ISNUMBER(B10)),"",IF((1-Parametros!$C$15-Parametros!$B$2-Parametros!$B$3)&lt;=0,10^9,IF(AND(((B10+IF(C10="",Parametros!$B$5,C10)+Parametros!$D$15+IF(Parametros!$B$4="SIM",Parametros!$B$18,0))/(1-Parametros!$C$15-Parametros!$B$2-Parametros!$B$3))&gt;=Parametros!$A$15,((B10+IF(C10="",Parametros!$B$5,C10)+Parametros!$D$15+IF(Parametros!$B$4="SIM",Parametros!$B$18,0))/(1-Parametros!$C$15-Parametros!$B$2-Parametros!$B$3))&lt;Parametros!$B$15),((B10+IF(C10="",Parametros!$B$5,C10)+Parametros!$D$15+IF(Parametros!$B$4="SIM",Parametros!$B$18,0))/(1-Parametros!$C$15-Parametros!$B$2-Parametros!$B$3)),10^9)))</f>
        <v/>
      </c>
      <c r="M10">
        <f>IF(NOT(ISNUMBER(B10)),"",IF((1-Parametros!$C$16-Parametros!$B$2-Parametros!$B$3)&lt;=0,10^9,IF(AND(((B10+IF(C10="",Parametros!$B$5,C10)+Parametros!$D$16+IF(Parametros!$B$4="SIM",Parametros!$B$18,0))/(1-Parametros!$C$16-Parametros!$B$2-Parametros!$B$3))&gt;=Parametros!$A$16,((B10+IF(C10="",Parametros!$B$5,C10)+Parametros!$D$16+IF(Parametros!$B$4="SIM",Parametros!$B$18,0))/(1-Parametros!$C$16-Parametros!$B$2-Parametros!$B$3))&lt;Parametros!$B$16),((B10+IF(C10="",Parametros!$B$5,C10)+Parametros!$D$16+IF(Parametros!$B$4="SIM",Parametros!$B$18,0))/(1-Parametros!$C$16-Parametros!$B$2-Parametros!$B$3)),10^9)))</f>
        <v/>
      </c>
      <c r="N10" s="8">
        <f>IF(B10="","",IF(MIN(I10:M10)&gt;=10^9,"inviável",MIN(I10:M10)))</f>
        <v/>
      </c>
      <c r="O10" s="8">
        <f>IF(NOT(ISNUMBER(N10)),"",IF(Parametros!$B$6="SIM",IF(MATCH((CEILING(N10-0.9,1)+0.9),Parametros!$A$12:$A$16,1)=MATCH(N10,Parametros!$A$12:$A$16,1),(CEILING(N10-0.9,1)+0.9),MIN(ROUNDUP(N10,2),INDEX(Parametros!$B$12:$B$16,MATCH(N10,Parametros!$A$12:$A$16,1))-0.01)),MIN(ROUNDUP(N10,2),INDEX(Parametros!$B$12:$B$16,MATCH(N10,Parametros!$A$12:$A$16,1))-0.01)))</f>
        <v/>
      </c>
      <c r="P10" s="8">
        <f>IF(O10="","",O10-(IF(O10&lt;Parametros!$B$12,O10*Parametros!$C$12+O10/2,IF(O10&lt;Parametros!$B$13,O10*Parametros!$C$13+Parametros!$D$13,IF(O10&lt;Parametros!$B$14,O10*Parametros!$C$14+Parametros!$D$14,IF(O10&lt;Parametros!$B$15,O10*Parametros!$C$15+Parametros!$D$15,O10*Parametros!$C$16+Parametros!$D$16))))+IF(Parametros!$B$4="SIM",Parametros!$B$18,0))-O10*Parametros!$B$2-B10-IF(C10="",Parametros!$B$5,C10))</f>
        <v/>
      </c>
      <c r="Q10" s="9">
        <f>IF(P10="","",P10/O10)</f>
        <v/>
      </c>
      <c r="R10">
        <f>IF(G10="","",IF(G10&lt;0,"PREJUÍZO no preço atual",IF(AND(D10&gt;=80,(79.99-(IF(79.99&lt;Parametros!$B$12,79.99*Parametros!$C$12+79.99/2,IF(79.99&lt;Parametros!$B$13,79.99*Parametros!$C$13+Parametros!$D$13,IF(79.99&lt;Parametros!$B$14,79.99*Parametros!$C$14+Parametros!$D$14,IF(79.99&lt;Parametros!$B$15,79.99*Parametros!$C$15+Parametros!$D$15,79.99*Parametros!$C$16+Parametros!$D$16))))+IF(Parametros!$B$4="SIM",Parametros!$B$18,0))-79.99*Parametros!$B$2-B10-IF(C10="",Parametros!$B$5,C10))&gt;G10),"Faixa R$80: vender a R$79,99 lucra mais",IF(H10&lt;Parametros!$B$3,"Abaixo da margem-alvo","OK"))))</f>
        <v/>
      </c>
    </row>
    <row r="11">
      <c r="A11" s="4" t="n"/>
      <c r="B11" s="7" t="n"/>
      <c r="C11" s="7" t="n"/>
      <c r="D11" s="7" t="n"/>
      <c r="E11" s="8">
        <f>IF(D11="","",IF(D11&lt;Parametros!$B$12,D11*Parametros!$C$12+D11/2,IF(D11&lt;Parametros!$B$13,D11*Parametros!$C$13+Parametros!$D$13,IF(D11&lt;Parametros!$B$14,D11*Parametros!$C$14+Parametros!$D$14,IF(D11&lt;Parametros!$B$15,D11*Parametros!$C$15+Parametros!$D$15,D11*Parametros!$C$16+Parametros!$D$16))))+IF(Parametros!$B$4="SIM",Parametros!$B$18,0))</f>
        <v/>
      </c>
      <c r="F11" s="8">
        <f>IF(D11="","",D11*Parametros!$B$2)</f>
        <v/>
      </c>
      <c r="G11" s="8">
        <f>IF(OR(D11="",B11=""),"",D11-E11-F11-B11-IF(C11="",Parametros!$B$5,C11))</f>
        <v/>
      </c>
      <c r="H11" s="9">
        <f>IF(G11="","",G11/D11)</f>
        <v/>
      </c>
      <c r="I11">
        <f>IF(NOT(ISNUMBER(B11)),"",IF((1-Parametros!$C$12-0.5-Parametros!$B$2-Parametros!$B$3)&lt;=0,10^9,IF(AND(((B11+IF(C11="",Parametros!$B$5,C11)+IF(Parametros!$B$4="SIM",Parametros!$B$18,0))/(1-Parametros!$C$12-0.5-Parametros!$B$2-Parametros!$B$3))&gt;=Parametros!$A$12,((B11+IF(C11="",Parametros!$B$5,C11)+IF(Parametros!$B$4="SIM",Parametros!$B$18,0))/(1-Parametros!$C$12-0.5-Parametros!$B$2-Parametros!$B$3))&lt;Parametros!$B$12),((B11+IF(C11="",Parametros!$B$5,C11)+IF(Parametros!$B$4="SIM",Parametros!$B$18,0))/(1-Parametros!$C$12-0.5-Parametros!$B$2-Parametros!$B$3)),10^9)))</f>
        <v/>
      </c>
      <c r="J11">
        <f>IF(NOT(ISNUMBER(B11)),"",IF((1-Parametros!$C$13-Parametros!$B$2-Parametros!$B$3)&lt;=0,10^9,IF(AND(((B11+IF(C11="",Parametros!$B$5,C11)+Parametros!$D$13+IF(Parametros!$B$4="SIM",Parametros!$B$18,0))/(1-Parametros!$C$13-Parametros!$B$2-Parametros!$B$3))&gt;=Parametros!$A$13,((B11+IF(C11="",Parametros!$B$5,C11)+Parametros!$D$13+IF(Parametros!$B$4="SIM",Parametros!$B$18,0))/(1-Parametros!$C$13-Parametros!$B$2-Parametros!$B$3))&lt;Parametros!$B$13),((B11+IF(C11="",Parametros!$B$5,C11)+Parametros!$D$13+IF(Parametros!$B$4="SIM",Parametros!$B$18,0))/(1-Parametros!$C$13-Parametros!$B$2-Parametros!$B$3)),10^9)))</f>
        <v/>
      </c>
      <c r="K11">
        <f>IF(NOT(ISNUMBER(B11)),"",IF((1-Parametros!$C$14-Parametros!$B$2-Parametros!$B$3)&lt;=0,10^9,IF(AND(((B11+IF(C11="",Parametros!$B$5,C11)+Parametros!$D$14+IF(Parametros!$B$4="SIM",Parametros!$B$18,0))/(1-Parametros!$C$14-Parametros!$B$2-Parametros!$B$3))&gt;=Parametros!$A$14,((B11+IF(C11="",Parametros!$B$5,C11)+Parametros!$D$14+IF(Parametros!$B$4="SIM",Parametros!$B$18,0))/(1-Parametros!$C$14-Parametros!$B$2-Parametros!$B$3))&lt;Parametros!$B$14),((B11+IF(C11="",Parametros!$B$5,C11)+Parametros!$D$14+IF(Parametros!$B$4="SIM",Parametros!$B$18,0))/(1-Parametros!$C$14-Parametros!$B$2-Parametros!$B$3)),10^9)))</f>
        <v/>
      </c>
      <c r="L11">
        <f>IF(NOT(ISNUMBER(B11)),"",IF((1-Parametros!$C$15-Parametros!$B$2-Parametros!$B$3)&lt;=0,10^9,IF(AND(((B11+IF(C11="",Parametros!$B$5,C11)+Parametros!$D$15+IF(Parametros!$B$4="SIM",Parametros!$B$18,0))/(1-Parametros!$C$15-Parametros!$B$2-Parametros!$B$3))&gt;=Parametros!$A$15,((B11+IF(C11="",Parametros!$B$5,C11)+Parametros!$D$15+IF(Parametros!$B$4="SIM",Parametros!$B$18,0))/(1-Parametros!$C$15-Parametros!$B$2-Parametros!$B$3))&lt;Parametros!$B$15),((B11+IF(C11="",Parametros!$B$5,C11)+Parametros!$D$15+IF(Parametros!$B$4="SIM",Parametros!$B$18,0))/(1-Parametros!$C$15-Parametros!$B$2-Parametros!$B$3)),10^9)))</f>
        <v/>
      </c>
      <c r="M11">
        <f>IF(NOT(ISNUMBER(B11)),"",IF((1-Parametros!$C$16-Parametros!$B$2-Parametros!$B$3)&lt;=0,10^9,IF(AND(((B11+IF(C11="",Parametros!$B$5,C11)+Parametros!$D$16+IF(Parametros!$B$4="SIM",Parametros!$B$18,0))/(1-Parametros!$C$16-Parametros!$B$2-Parametros!$B$3))&gt;=Parametros!$A$16,((B11+IF(C11="",Parametros!$B$5,C11)+Parametros!$D$16+IF(Parametros!$B$4="SIM",Parametros!$B$18,0))/(1-Parametros!$C$16-Parametros!$B$2-Parametros!$B$3))&lt;Parametros!$B$16),((B11+IF(C11="",Parametros!$B$5,C11)+Parametros!$D$16+IF(Parametros!$B$4="SIM",Parametros!$B$18,0))/(1-Parametros!$C$16-Parametros!$B$2-Parametros!$B$3)),10^9)))</f>
        <v/>
      </c>
      <c r="N11" s="8">
        <f>IF(B11="","",IF(MIN(I11:M11)&gt;=10^9,"inviável",MIN(I11:M11)))</f>
        <v/>
      </c>
      <c r="O11" s="8">
        <f>IF(NOT(ISNUMBER(N11)),"",IF(Parametros!$B$6="SIM",IF(MATCH((CEILING(N11-0.9,1)+0.9),Parametros!$A$12:$A$16,1)=MATCH(N11,Parametros!$A$12:$A$16,1),(CEILING(N11-0.9,1)+0.9),MIN(ROUNDUP(N11,2),INDEX(Parametros!$B$12:$B$16,MATCH(N11,Parametros!$A$12:$A$16,1))-0.01)),MIN(ROUNDUP(N11,2),INDEX(Parametros!$B$12:$B$16,MATCH(N11,Parametros!$A$12:$A$16,1))-0.01)))</f>
        <v/>
      </c>
      <c r="P11" s="8">
        <f>IF(O11="","",O11-(IF(O11&lt;Parametros!$B$12,O11*Parametros!$C$12+O11/2,IF(O11&lt;Parametros!$B$13,O11*Parametros!$C$13+Parametros!$D$13,IF(O11&lt;Parametros!$B$14,O11*Parametros!$C$14+Parametros!$D$14,IF(O11&lt;Parametros!$B$15,O11*Parametros!$C$15+Parametros!$D$15,O11*Parametros!$C$16+Parametros!$D$16))))+IF(Parametros!$B$4="SIM",Parametros!$B$18,0))-O11*Parametros!$B$2-B11-IF(C11="",Parametros!$B$5,C11))</f>
        <v/>
      </c>
      <c r="Q11" s="9">
        <f>IF(P11="","",P11/O11)</f>
        <v/>
      </c>
      <c r="R11">
        <f>IF(G11="","",IF(G11&lt;0,"PREJUÍZO no preço atual",IF(AND(D11&gt;=80,(79.99-(IF(79.99&lt;Parametros!$B$12,79.99*Parametros!$C$12+79.99/2,IF(79.99&lt;Parametros!$B$13,79.99*Parametros!$C$13+Parametros!$D$13,IF(79.99&lt;Parametros!$B$14,79.99*Parametros!$C$14+Parametros!$D$14,IF(79.99&lt;Parametros!$B$15,79.99*Parametros!$C$15+Parametros!$D$15,79.99*Parametros!$C$16+Parametros!$D$16))))+IF(Parametros!$B$4="SIM",Parametros!$B$18,0))-79.99*Parametros!$B$2-B11-IF(C11="",Parametros!$B$5,C11))&gt;G11),"Faixa R$80: vender a R$79,99 lucra mais",IF(H11&lt;Parametros!$B$3,"Abaixo da margem-alvo","OK"))))</f>
        <v/>
      </c>
    </row>
    <row r="12">
      <c r="A12" s="4" t="n"/>
      <c r="B12" s="7" t="n"/>
      <c r="C12" s="7" t="n"/>
      <c r="D12" s="7" t="n"/>
      <c r="E12" s="8">
        <f>IF(D12="","",IF(D12&lt;Parametros!$B$12,D12*Parametros!$C$12+D12/2,IF(D12&lt;Parametros!$B$13,D12*Parametros!$C$13+Parametros!$D$13,IF(D12&lt;Parametros!$B$14,D12*Parametros!$C$14+Parametros!$D$14,IF(D12&lt;Parametros!$B$15,D12*Parametros!$C$15+Parametros!$D$15,D12*Parametros!$C$16+Parametros!$D$16))))+IF(Parametros!$B$4="SIM",Parametros!$B$18,0))</f>
        <v/>
      </c>
      <c r="F12" s="8">
        <f>IF(D12="","",D12*Parametros!$B$2)</f>
        <v/>
      </c>
      <c r="G12" s="8">
        <f>IF(OR(D12="",B12=""),"",D12-E12-F12-B12-IF(C12="",Parametros!$B$5,C12))</f>
        <v/>
      </c>
      <c r="H12" s="9">
        <f>IF(G12="","",G12/D12)</f>
        <v/>
      </c>
      <c r="I12">
        <f>IF(NOT(ISNUMBER(B12)),"",IF((1-Parametros!$C$12-0.5-Parametros!$B$2-Parametros!$B$3)&lt;=0,10^9,IF(AND(((B12+IF(C12="",Parametros!$B$5,C12)+IF(Parametros!$B$4="SIM",Parametros!$B$18,0))/(1-Parametros!$C$12-0.5-Parametros!$B$2-Parametros!$B$3))&gt;=Parametros!$A$12,((B12+IF(C12="",Parametros!$B$5,C12)+IF(Parametros!$B$4="SIM",Parametros!$B$18,0))/(1-Parametros!$C$12-0.5-Parametros!$B$2-Parametros!$B$3))&lt;Parametros!$B$12),((B12+IF(C12="",Parametros!$B$5,C12)+IF(Parametros!$B$4="SIM",Parametros!$B$18,0))/(1-Parametros!$C$12-0.5-Parametros!$B$2-Parametros!$B$3)),10^9)))</f>
        <v/>
      </c>
      <c r="J12">
        <f>IF(NOT(ISNUMBER(B12)),"",IF((1-Parametros!$C$13-Parametros!$B$2-Parametros!$B$3)&lt;=0,10^9,IF(AND(((B12+IF(C12="",Parametros!$B$5,C12)+Parametros!$D$13+IF(Parametros!$B$4="SIM",Parametros!$B$18,0))/(1-Parametros!$C$13-Parametros!$B$2-Parametros!$B$3))&gt;=Parametros!$A$13,((B12+IF(C12="",Parametros!$B$5,C12)+Parametros!$D$13+IF(Parametros!$B$4="SIM",Parametros!$B$18,0))/(1-Parametros!$C$13-Parametros!$B$2-Parametros!$B$3))&lt;Parametros!$B$13),((B12+IF(C12="",Parametros!$B$5,C12)+Parametros!$D$13+IF(Parametros!$B$4="SIM",Parametros!$B$18,0))/(1-Parametros!$C$13-Parametros!$B$2-Parametros!$B$3)),10^9)))</f>
        <v/>
      </c>
      <c r="K12">
        <f>IF(NOT(ISNUMBER(B12)),"",IF((1-Parametros!$C$14-Parametros!$B$2-Parametros!$B$3)&lt;=0,10^9,IF(AND(((B12+IF(C12="",Parametros!$B$5,C12)+Parametros!$D$14+IF(Parametros!$B$4="SIM",Parametros!$B$18,0))/(1-Parametros!$C$14-Parametros!$B$2-Parametros!$B$3))&gt;=Parametros!$A$14,((B12+IF(C12="",Parametros!$B$5,C12)+Parametros!$D$14+IF(Parametros!$B$4="SIM",Parametros!$B$18,0))/(1-Parametros!$C$14-Parametros!$B$2-Parametros!$B$3))&lt;Parametros!$B$14),((B12+IF(C12="",Parametros!$B$5,C12)+Parametros!$D$14+IF(Parametros!$B$4="SIM",Parametros!$B$18,0))/(1-Parametros!$C$14-Parametros!$B$2-Parametros!$B$3)),10^9)))</f>
        <v/>
      </c>
      <c r="L12">
        <f>IF(NOT(ISNUMBER(B12)),"",IF((1-Parametros!$C$15-Parametros!$B$2-Parametros!$B$3)&lt;=0,10^9,IF(AND(((B12+IF(C12="",Parametros!$B$5,C12)+Parametros!$D$15+IF(Parametros!$B$4="SIM",Parametros!$B$18,0))/(1-Parametros!$C$15-Parametros!$B$2-Parametros!$B$3))&gt;=Parametros!$A$15,((B12+IF(C12="",Parametros!$B$5,C12)+Parametros!$D$15+IF(Parametros!$B$4="SIM",Parametros!$B$18,0))/(1-Parametros!$C$15-Parametros!$B$2-Parametros!$B$3))&lt;Parametros!$B$15),((B12+IF(C12="",Parametros!$B$5,C12)+Parametros!$D$15+IF(Parametros!$B$4="SIM",Parametros!$B$18,0))/(1-Parametros!$C$15-Parametros!$B$2-Parametros!$B$3)),10^9)))</f>
        <v/>
      </c>
      <c r="M12">
        <f>IF(NOT(ISNUMBER(B12)),"",IF((1-Parametros!$C$16-Parametros!$B$2-Parametros!$B$3)&lt;=0,10^9,IF(AND(((B12+IF(C12="",Parametros!$B$5,C12)+Parametros!$D$16+IF(Parametros!$B$4="SIM",Parametros!$B$18,0))/(1-Parametros!$C$16-Parametros!$B$2-Parametros!$B$3))&gt;=Parametros!$A$16,((B12+IF(C12="",Parametros!$B$5,C12)+Parametros!$D$16+IF(Parametros!$B$4="SIM",Parametros!$B$18,0))/(1-Parametros!$C$16-Parametros!$B$2-Parametros!$B$3))&lt;Parametros!$B$16),((B12+IF(C12="",Parametros!$B$5,C12)+Parametros!$D$16+IF(Parametros!$B$4="SIM",Parametros!$B$18,0))/(1-Parametros!$C$16-Parametros!$B$2-Parametros!$B$3)),10^9)))</f>
        <v/>
      </c>
      <c r="N12" s="8">
        <f>IF(B12="","",IF(MIN(I12:M12)&gt;=10^9,"inviável",MIN(I12:M12)))</f>
        <v/>
      </c>
      <c r="O12" s="8">
        <f>IF(NOT(ISNUMBER(N12)),"",IF(Parametros!$B$6="SIM",IF(MATCH((CEILING(N12-0.9,1)+0.9),Parametros!$A$12:$A$16,1)=MATCH(N12,Parametros!$A$12:$A$16,1),(CEILING(N12-0.9,1)+0.9),MIN(ROUNDUP(N12,2),INDEX(Parametros!$B$12:$B$16,MATCH(N12,Parametros!$A$12:$A$16,1))-0.01)),MIN(ROUNDUP(N12,2),INDEX(Parametros!$B$12:$B$16,MATCH(N12,Parametros!$A$12:$A$16,1))-0.01)))</f>
        <v/>
      </c>
      <c r="P12" s="8">
        <f>IF(O12="","",O12-(IF(O12&lt;Parametros!$B$12,O12*Parametros!$C$12+O12/2,IF(O12&lt;Parametros!$B$13,O12*Parametros!$C$13+Parametros!$D$13,IF(O12&lt;Parametros!$B$14,O12*Parametros!$C$14+Parametros!$D$14,IF(O12&lt;Parametros!$B$15,O12*Parametros!$C$15+Parametros!$D$15,O12*Parametros!$C$16+Parametros!$D$16))))+IF(Parametros!$B$4="SIM",Parametros!$B$18,0))-O12*Parametros!$B$2-B12-IF(C12="",Parametros!$B$5,C12))</f>
        <v/>
      </c>
      <c r="Q12" s="9">
        <f>IF(P12="","",P12/O12)</f>
        <v/>
      </c>
      <c r="R12">
        <f>IF(G12="","",IF(G12&lt;0,"PREJUÍZO no preço atual",IF(AND(D12&gt;=80,(79.99-(IF(79.99&lt;Parametros!$B$12,79.99*Parametros!$C$12+79.99/2,IF(79.99&lt;Parametros!$B$13,79.99*Parametros!$C$13+Parametros!$D$13,IF(79.99&lt;Parametros!$B$14,79.99*Parametros!$C$14+Parametros!$D$14,IF(79.99&lt;Parametros!$B$15,79.99*Parametros!$C$15+Parametros!$D$15,79.99*Parametros!$C$16+Parametros!$D$16))))+IF(Parametros!$B$4="SIM",Parametros!$B$18,0))-79.99*Parametros!$B$2-B12-IF(C12="",Parametros!$B$5,C12))&gt;G12),"Faixa R$80: vender a R$79,99 lucra mais",IF(H12&lt;Parametros!$B$3,"Abaixo da margem-alvo","OK"))))</f>
        <v/>
      </c>
    </row>
    <row r="13">
      <c r="A13" s="4" t="n"/>
      <c r="B13" s="7" t="n"/>
      <c r="C13" s="7" t="n"/>
      <c r="D13" s="7" t="n"/>
      <c r="E13" s="8">
        <f>IF(D13="","",IF(D13&lt;Parametros!$B$12,D13*Parametros!$C$12+D13/2,IF(D13&lt;Parametros!$B$13,D13*Parametros!$C$13+Parametros!$D$13,IF(D13&lt;Parametros!$B$14,D13*Parametros!$C$14+Parametros!$D$14,IF(D13&lt;Parametros!$B$15,D13*Parametros!$C$15+Parametros!$D$15,D13*Parametros!$C$16+Parametros!$D$16))))+IF(Parametros!$B$4="SIM",Parametros!$B$18,0))</f>
        <v/>
      </c>
      <c r="F13" s="8">
        <f>IF(D13="","",D13*Parametros!$B$2)</f>
        <v/>
      </c>
      <c r="G13" s="8">
        <f>IF(OR(D13="",B13=""),"",D13-E13-F13-B13-IF(C13="",Parametros!$B$5,C13))</f>
        <v/>
      </c>
      <c r="H13" s="9">
        <f>IF(G13="","",G13/D13)</f>
        <v/>
      </c>
      <c r="I13">
        <f>IF(NOT(ISNUMBER(B13)),"",IF((1-Parametros!$C$12-0.5-Parametros!$B$2-Parametros!$B$3)&lt;=0,10^9,IF(AND(((B13+IF(C13="",Parametros!$B$5,C13)+IF(Parametros!$B$4="SIM",Parametros!$B$18,0))/(1-Parametros!$C$12-0.5-Parametros!$B$2-Parametros!$B$3))&gt;=Parametros!$A$12,((B13+IF(C13="",Parametros!$B$5,C13)+IF(Parametros!$B$4="SIM",Parametros!$B$18,0))/(1-Parametros!$C$12-0.5-Parametros!$B$2-Parametros!$B$3))&lt;Parametros!$B$12),((B13+IF(C13="",Parametros!$B$5,C13)+IF(Parametros!$B$4="SIM",Parametros!$B$18,0))/(1-Parametros!$C$12-0.5-Parametros!$B$2-Parametros!$B$3)),10^9)))</f>
        <v/>
      </c>
      <c r="J13">
        <f>IF(NOT(ISNUMBER(B13)),"",IF((1-Parametros!$C$13-Parametros!$B$2-Parametros!$B$3)&lt;=0,10^9,IF(AND(((B13+IF(C13="",Parametros!$B$5,C13)+Parametros!$D$13+IF(Parametros!$B$4="SIM",Parametros!$B$18,0))/(1-Parametros!$C$13-Parametros!$B$2-Parametros!$B$3))&gt;=Parametros!$A$13,((B13+IF(C13="",Parametros!$B$5,C13)+Parametros!$D$13+IF(Parametros!$B$4="SIM",Parametros!$B$18,0))/(1-Parametros!$C$13-Parametros!$B$2-Parametros!$B$3))&lt;Parametros!$B$13),((B13+IF(C13="",Parametros!$B$5,C13)+Parametros!$D$13+IF(Parametros!$B$4="SIM",Parametros!$B$18,0))/(1-Parametros!$C$13-Parametros!$B$2-Parametros!$B$3)),10^9)))</f>
        <v/>
      </c>
      <c r="K13">
        <f>IF(NOT(ISNUMBER(B13)),"",IF((1-Parametros!$C$14-Parametros!$B$2-Parametros!$B$3)&lt;=0,10^9,IF(AND(((B13+IF(C13="",Parametros!$B$5,C13)+Parametros!$D$14+IF(Parametros!$B$4="SIM",Parametros!$B$18,0))/(1-Parametros!$C$14-Parametros!$B$2-Parametros!$B$3))&gt;=Parametros!$A$14,((B13+IF(C13="",Parametros!$B$5,C13)+Parametros!$D$14+IF(Parametros!$B$4="SIM",Parametros!$B$18,0))/(1-Parametros!$C$14-Parametros!$B$2-Parametros!$B$3))&lt;Parametros!$B$14),((B13+IF(C13="",Parametros!$B$5,C13)+Parametros!$D$14+IF(Parametros!$B$4="SIM",Parametros!$B$18,0))/(1-Parametros!$C$14-Parametros!$B$2-Parametros!$B$3)),10^9)))</f>
        <v/>
      </c>
      <c r="L13">
        <f>IF(NOT(ISNUMBER(B13)),"",IF((1-Parametros!$C$15-Parametros!$B$2-Parametros!$B$3)&lt;=0,10^9,IF(AND(((B13+IF(C13="",Parametros!$B$5,C13)+Parametros!$D$15+IF(Parametros!$B$4="SIM",Parametros!$B$18,0))/(1-Parametros!$C$15-Parametros!$B$2-Parametros!$B$3))&gt;=Parametros!$A$15,((B13+IF(C13="",Parametros!$B$5,C13)+Parametros!$D$15+IF(Parametros!$B$4="SIM",Parametros!$B$18,0))/(1-Parametros!$C$15-Parametros!$B$2-Parametros!$B$3))&lt;Parametros!$B$15),((B13+IF(C13="",Parametros!$B$5,C13)+Parametros!$D$15+IF(Parametros!$B$4="SIM",Parametros!$B$18,0))/(1-Parametros!$C$15-Parametros!$B$2-Parametros!$B$3)),10^9)))</f>
        <v/>
      </c>
      <c r="M13">
        <f>IF(NOT(ISNUMBER(B13)),"",IF((1-Parametros!$C$16-Parametros!$B$2-Parametros!$B$3)&lt;=0,10^9,IF(AND(((B13+IF(C13="",Parametros!$B$5,C13)+Parametros!$D$16+IF(Parametros!$B$4="SIM",Parametros!$B$18,0))/(1-Parametros!$C$16-Parametros!$B$2-Parametros!$B$3))&gt;=Parametros!$A$16,((B13+IF(C13="",Parametros!$B$5,C13)+Parametros!$D$16+IF(Parametros!$B$4="SIM",Parametros!$B$18,0))/(1-Parametros!$C$16-Parametros!$B$2-Parametros!$B$3))&lt;Parametros!$B$16),((B13+IF(C13="",Parametros!$B$5,C13)+Parametros!$D$16+IF(Parametros!$B$4="SIM",Parametros!$B$18,0))/(1-Parametros!$C$16-Parametros!$B$2-Parametros!$B$3)),10^9)))</f>
        <v/>
      </c>
      <c r="N13" s="8">
        <f>IF(B13="","",IF(MIN(I13:M13)&gt;=10^9,"inviável",MIN(I13:M13)))</f>
        <v/>
      </c>
      <c r="O13" s="8">
        <f>IF(NOT(ISNUMBER(N13)),"",IF(Parametros!$B$6="SIM",IF(MATCH((CEILING(N13-0.9,1)+0.9),Parametros!$A$12:$A$16,1)=MATCH(N13,Parametros!$A$12:$A$16,1),(CEILING(N13-0.9,1)+0.9),MIN(ROUNDUP(N13,2),INDEX(Parametros!$B$12:$B$16,MATCH(N13,Parametros!$A$12:$A$16,1))-0.01)),MIN(ROUNDUP(N13,2),INDEX(Parametros!$B$12:$B$16,MATCH(N13,Parametros!$A$12:$A$16,1))-0.01)))</f>
        <v/>
      </c>
      <c r="P13" s="8">
        <f>IF(O13="","",O13-(IF(O13&lt;Parametros!$B$12,O13*Parametros!$C$12+O13/2,IF(O13&lt;Parametros!$B$13,O13*Parametros!$C$13+Parametros!$D$13,IF(O13&lt;Parametros!$B$14,O13*Parametros!$C$14+Parametros!$D$14,IF(O13&lt;Parametros!$B$15,O13*Parametros!$C$15+Parametros!$D$15,O13*Parametros!$C$16+Parametros!$D$16))))+IF(Parametros!$B$4="SIM",Parametros!$B$18,0))-O13*Parametros!$B$2-B13-IF(C13="",Parametros!$B$5,C13))</f>
        <v/>
      </c>
      <c r="Q13" s="9">
        <f>IF(P13="","",P13/O13)</f>
        <v/>
      </c>
      <c r="R13">
        <f>IF(G13="","",IF(G13&lt;0,"PREJUÍZO no preço atual",IF(AND(D13&gt;=80,(79.99-(IF(79.99&lt;Parametros!$B$12,79.99*Parametros!$C$12+79.99/2,IF(79.99&lt;Parametros!$B$13,79.99*Parametros!$C$13+Parametros!$D$13,IF(79.99&lt;Parametros!$B$14,79.99*Parametros!$C$14+Parametros!$D$14,IF(79.99&lt;Parametros!$B$15,79.99*Parametros!$C$15+Parametros!$D$15,79.99*Parametros!$C$16+Parametros!$D$16))))+IF(Parametros!$B$4="SIM",Parametros!$B$18,0))-79.99*Parametros!$B$2-B13-IF(C13="",Parametros!$B$5,C13))&gt;G13),"Faixa R$80: vender a R$79,99 lucra mais",IF(H13&lt;Parametros!$B$3,"Abaixo da margem-alvo","OK"))))</f>
        <v/>
      </c>
    </row>
    <row r="14">
      <c r="A14" s="4" t="n"/>
      <c r="B14" s="7" t="n"/>
      <c r="C14" s="7" t="n"/>
      <c r="D14" s="7" t="n"/>
      <c r="E14" s="8">
        <f>IF(D14="","",IF(D14&lt;Parametros!$B$12,D14*Parametros!$C$12+D14/2,IF(D14&lt;Parametros!$B$13,D14*Parametros!$C$13+Parametros!$D$13,IF(D14&lt;Parametros!$B$14,D14*Parametros!$C$14+Parametros!$D$14,IF(D14&lt;Parametros!$B$15,D14*Parametros!$C$15+Parametros!$D$15,D14*Parametros!$C$16+Parametros!$D$16))))+IF(Parametros!$B$4="SIM",Parametros!$B$18,0))</f>
        <v/>
      </c>
      <c r="F14" s="8">
        <f>IF(D14="","",D14*Parametros!$B$2)</f>
        <v/>
      </c>
      <c r="G14" s="8">
        <f>IF(OR(D14="",B14=""),"",D14-E14-F14-B14-IF(C14="",Parametros!$B$5,C14))</f>
        <v/>
      </c>
      <c r="H14" s="9">
        <f>IF(G14="","",G14/D14)</f>
        <v/>
      </c>
      <c r="I14">
        <f>IF(NOT(ISNUMBER(B14)),"",IF((1-Parametros!$C$12-0.5-Parametros!$B$2-Parametros!$B$3)&lt;=0,10^9,IF(AND(((B14+IF(C14="",Parametros!$B$5,C14)+IF(Parametros!$B$4="SIM",Parametros!$B$18,0))/(1-Parametros!$C$12-0.5-Parametros!$B$2-Parametros!$B$3))&gt;=Parametros!$A$12,((B14+IF(C14="",Parametros!$B$5,C14)+IF(Parametros!$B$4="SIM",Parametros!$B$18,0))/(1-Parametros!$C$12-0.5-Parametros!$B$2-Parametros!$B$3))&lt;Parametros!$B$12),((B14+IF(C14="",Parametros!$B$5,C14)+IF(Parametros!$B$4="SIM",Parametros!$B$18,0))/(1-Parametros!$C$12-0.5-Parametros!$B$2-Parametros!$B$3)),10^9)))</f>
        <v/>
      </c>
      <c r="J14">
        <f>IF(NOT(ISNUMBER(B14)),"",IF((1-Parametros!$C$13-Parametros!$B$2-Parametros!$B$3)&lt;=0,10^9,IF(AND(((B14+IF(C14="",Parametros!$B$5,C14)+Parametros!$D$13+IF(Parametros!$B$4="SIM",Parametros!$B$18,0))/(1-Parametros!$C$13-Parametros!$B$2-Parametros!$B$3))&gt;=Parametros!$A$13,((B14+IF(C14="",Parametros!$B$5,C14)+Parametros!$D$13+IF(Parametros!$B$4="SIM",Parametros!$B$18,0))/(1-Parametros!$C$13-Parametros!$B$2-Parametros!$B$3))&lt;Parametros!$B$13),((B14+IF(C14="",Parametros!$B$5,C14)+Parametros!$D$13+IF(Parametros!$B$4="SIM",Parametros!$B$18,0))/(1-Parametros!$C$13-Parametros!$B$2-Parametros!$B$3)),10^9)))</f>
        <v/>
      </c>
      <c r="K14">
        <f>IF(NOT(ISNUMBER(B14)),"",IF((1-Parametros!$C$14-Parametros!$B$2-Parametros!$B$3)&lt;=0,10^9,IF(AND(((B14+IF(C14="",Parametros!$B$5,C14)+Parametros!$D$14+IF(Parametros!$B$4="SIM",Parametros!$B$18,0))/(1-Parametros!$C$14-Parametros!$B$2-Parametros!$B$3))&gt;=Parametros!$A$14,((B14+IF(C14="",Parametros!$B$5,C14)+Parametros!$D$14+IF(Parametros!$B$4="SIM",Parametros!$B$18,0))/(1-Parametros!$C$14-Parametros!$B$2-Parametros!$B$3))&lt;Parametros!$B$14),((B14+IF(C14="",Parametros!$B$5,C14)+Parametros!$D$14+IF(Parametros!$B$4="SIM",Parametros!$B$18,0))/(1-Parametros!$C$14-Parametros!$B$2-Parametros!$B$3)),10^9)))</f>
        <v/>
      </c>
      <c r="L14">
        <f>IF(NOT(ISNUMBER(B14)),"",IF((1-Parametros!$C$15-Parametros!$B$2-Parametros!$B$3)&lt;=0,10^9,IF(AND(((B14+IF(C14="",Parametros!$B$5,C14)+Parametros!$D$15+IF(Parametros!$B$4="SIM",Parametros!$B$18,0))/(1-Parametros!$C$15-Parametros!$B$2-Parametros!$B$3))&gt;=Parametros!$A$15,((B14+IF(C14="",Parametros!$B$5,C14)+Parametros!$D$15+IF(Parametros!$B$4="SIM",Parametros!$B$18,0))/(1-Parametros!$C$15-Parametros!$B$2-Parametros!$B$3))&lt;Parametros!$B$15),((B14+IF(C14="",Parametros!$B$5,C14)+Parametros!$D$15+IF(Parametros!$B$4="SIM",Parametros!$B$18,0))/(1-Parametros!$C$15-Parametros!$B$2-Parametros!$B$3)),10^9)))</f>
        <v/>
      </c>
      <c r="M14">
        <f>IF(NOT(ISNUMBER(B14)),"",IF((1-Parametros!$C$16-Parametros!$B$2-Parametros!$B$3)&lt;=0,10^9,IF(AND(((B14+IF(C14="",Parametros!$B$5,C14)+Parametros!$D$16+IF(Parametros!$B$4="SIM",Parametros!$B$18,0))/(1-Parametros!$C$16-Parametros!$B$2-Parametros!$B$3))&gt;=Parametros!$A$16,((B14+IF(C14="",Parametros!$B$5,C14)+Parametros!$D$16+IF(Parametros!$B$4="SIM",Parametros!$B$18,0))/(1-Parametros!$C$16-Parametros!$B$2-Parametros!$B$3))&lt;Parametros!$B$16),((B14+IF(C14="",Parametros!$B$5,C14)+Parametros!$D$16+IF(Parametros!$B$4="SIM",Parametros!$B$18,0))/(1-Parametros!$C$16-Parametros!$B$2-Parametros!$B$3)),10^9)))</f>
        <v/>
      </c>
      <c r="N14" s="8">
        <f>IF(B14="","",IF(MIN(I14:M14)&gt;=10^9,"inviável",MIN(I14:M14)))</f>
        <v/>
      </c>
      <c r="O14" s="8">
        <f>IF(NOT(ISNUMBER(N14)),"",IF(Parametros!$B$6="SIM",IF(MATCH((CEILING(N14-0.9,1)+0.9),Parametros!$A$12:$A$16,1)=MATCH(N14,Parametros!$A$12:$A$16,1),(CEILING(N14-0.9,1)+0.9),MIN(ROUNDUP(N14,2),INDEX(Parametros!$B$12:$B$16,MATCH(N14,Parametros!$A$12:$A$16,1))-0.01)),MIN(ROUNDUP(N14,2),INDEX(Parametros!$B$12:$B$16,MATCH(N14,Parametros!$A$12:$A$16,1))-0.01)))</f>
        <v/>
      </c>
      <c r="P14" s="8">
        <f>IF(O14="","",O14-(IF(O14&lt;Parametros!$B$12,O14*Parametros!$C$12+O14/2,IF(O14&lt;Parametros!$B$13,O14*Parametros!$C$13+Parametros!$D$13,IF(O14&lt;Parametros!$B$14,O14*Parametros!$C$14+Parametros!$D$14,IF(O14&lt;Parametros!$B$15,O14*Parametros!$C$15+Parametros!$D$15,O14*Parametros!$C$16+Parametros!$D$16))))+IF(Parametros!$B$4="SIM",Parametros!$B$18,0))-O14*Parametros!$B$2-B14-IF(C14="",Parametros!$B$5,C14))</f>
        <v/>
      </c>
      <c r="Q14" s="9">
        <f>IF(P14="","",P14/O14)</f>
        <v/>
      </c>
      <c r="R14">
        <f>IF(G14="","",IF(G14&lt;0,"PREJUÍZO no preço atual",IF(AND(D14&gt;=80,(79.99-(IF(79.99&lt;Parametros!$B$12,79.99*Parametros!$C$12+79.99/2,IF(79.99&lt;Parametros!$B$13,79.99*Parametros!$C$13+Parametros!$D$13,IF(79.99&lt;Parametros!$B$14,79.99*Parametros!$C$14+Parametros!$D$14,IF(79.99&lt;Parametros!$B$15,79.99*Parametros!$C$15+Parametros!$D$15,79.99*Parametros!$C$16+Parametros!$D$16))))+IF(Parametros!$B$4="SIM",Parametros!$B$18,0))-79.99*Parametros!$B$2-B14-IF(C14="",Parametros!$B$5,C14))&gt;G14),"Faixa R$80: vender a R$79,99 lucra mais",IF(H14&lt;Parametros!$B$3,"Abaixo da margem-alvo","OK"))))</f>
        <v/>
      </c>
    </row>
    <row r="15">
      <c r="A15" s="4" t="n"/>
      <c r="B15" s="7" t="n"/>
      <c r="C15" s="7" t="n"/>
      <c r="D15" s="7" t="n"/>
      <c r="E15" s="8">
        <f>IF(D15="","",IF(D15&lt;Parametros!$B$12,D15*Parametros!$C$12+D15/2,IF(D15&lt;Parametros!$B$13,D15*Parametros!$C$13+Parametros!$D$13,IF(D15&lt;Parametros!$B$14,D15*Parametros!$C$14+Parametros!$D$14,IF(D15&lt;Parametros!$B$15,D15*Parametros!$C$15+Parametros!$D$15,D15*Parametros!$C$16+Parametros!$D$16))))+IF(Parametros!$B$4="SIM",Parametros!$B$18,0))</f>
        <v/>
      </c>
      <c r="F15" s="8">
        <f>IF(D15="","",D15*Parametros!$B$2)</f>
        <v/>
      </c>
      <c r="G15" s="8">
        <f>IF(OR(D15="",B15=""),"",D15-E15-F15-B15-IF(C15="",Parametros!$B$5,C15))</f>
        <v/>
      </c>
      <c r="H15" s="9">
        <f>IF(G15="","",G15/D15)</f>
        <v/>
      </c>
      <c r="I15">
        <f>IF(NOT(ISNUMBER(B15)),"",IF((1-Parametros!$C$12-0.5-Parametros!$B$2-Parametros!$B$3)&lt;=0,10^9,IF(AND(((B15+IF(C15="",Parametros!$B$5,C15)+IF(Parametros!$B$4="SIM",Parametros!$B$18,0))/(1-Parametros!$C$12-0.5-Parametros!$B$2-Parametros!$B$3))&gt;=Parametros!$A$12,((B15+IF(C15="",Parametros!$B$5,C15)+IF(Parametros!$B$4="SIM",Parametros!$B$18,0))/(1-Parametros!$C$12-0.5-Parametros!$B$2-Parametros!$B$3))&lt;Parametros!$B$12),((B15+IF(C15="",Parametros!$B$5,C15)+IF(Parametros!$B$4="SIM",Parametros!$B$18,0))/(1-Parametros!$C$12-0.5-Parametros!$B$2-Parametros!$B$3)),10^9)))</f>
        <v/>
      </c>
      <c r="J15">
        <f>IF(NOT(ISNUMBER(B15)),"",IF((1-Parametros!$C$13-Parametros!$B$2-Parametros!$B$3)&lt;=0,10^9,IF(AND(((B15+IF(C15="",Parametros!$B$5,C15)+Parametros!$D$13+IF(Parametros!$B$4="SIM",Parametros!$B$18,0))/(1-Parametros!$C$13-Parametros!$B$2-Parametros!$B$3))&gt;=Parametros!$A$13,((B15+IF(C15="",Parametros!$B$5,C15)+Parametros!$D$13+IF(Parametros!$B$4="SIM",Parametros!$B$18,0))/(1-Parametros!$C$13-Parametros!$B$2-Parametros!$B$3))&lt;Parametros!$B$13),((B15+IF(C15="",Parametros!$B$5,C15)+Parametros!$D$13+IF(Parametros!$B$4="SIM",Parametros!$B$18,0))/(1-Parametros!$C$13-Parametros!$B$2-Parametros!$B$3)),10^9)))</f>
        <v/>
      </c>
      <c r="K15">
        <f>IF(NOT(ISNUMBER(B15)),"",IF((1-Parametros!$C$14-Parametros!$B$2-Parametros!$B$3)&lt;=0,10^9,IF(AND(((B15+IF(C15="",Parametros!$B$5,C15)+Parametros!$D$14+IF(Parametros!$B$4="SIM",Parametros!$B$18,0))/(1-Parametros!$C$14-Parametros!$B$2-Parametros!$B$3))&gt;=Parametros!$A$14,((B15+IF(C15="",Parametros!$B$5,C15)+Parametros!$D$14+IF(Parametros!$B$4="SIM",Parametros!$B$18,0))/(1-Parametros!$C$14-Parametros!$B$2-Parametros!$B$3))&lt;Parametros!$B$14),((B15+IF(C15="",Parametros!$B$5,C15)+Parametros!$D$14+IF(Parametros!$B$4="SIM",Parametros!$B$18,0))/(1-Parametros!$C$14-Parametros!$B$2-Parametros!$B$3)),10^9)))</f>
        <v/>
      </c>
      <c r="L15">
        <f>IF(NOT(ISNUMBER(B15)),"",IF((1-Parametros!$C$15-Parametros!$B$2-Parametros!$B$3)&lt;=0,10^9,IF(AND(((B15+IF(C15="",Parametros!$B$5,C15)+Parametros!$D$15+IF(Parametros!$B$4="SIM",Parametros!$B$18,0))/(1-Parametros!$C$15-Parametros!$B$2-Parametros!$B$3))&gt;=Parametros!$A$15,((B15+IF(C15="",Parametros!$B$5,C15)+Parametros!$D$15+IF(Parametros!$B$4="SIM",Parametros!$B$18,0))/(1-Parametros!$C$15-Parametros!$B$2-Parametros!$B$3))&lt;Parametros!$B$15),((B15+IF(C15="",Parametros!$B$5,C15)+Parametros!$D$15+IF(Parametros!$B$4="SIM",Parametros!$B$18,0))/(1-Parametros!$C$15-Parametros!$B$2-Parametros!$B$3)),10^9)))</f>
        <v/>
      </c>
      <c r="M15">
        <f>IF(NOT(ISNUMBER(B15)),"",IF((1-Parametros!$C$16-Parametros!$B$2-Parametros!$B$3)&lt;=0,10^9,IF(AND(((B15+IF(C15="",Parametros!$B$5,C15)+Parametros!$D$16+IF(Parametros!$B$4="SIM",Parametros!$B$18,0))/(1-Parametros!$C$16-Parametros!$B$2-Parametros!$B$3))&gt;=Parametros!$A$16,((B15+IF(C15="",Parametros!$B$5,C15)+Parametros!$D$16+IF(Parametros!$B$4="SIM",Parametros!$B$18,0))/(1-Parametros!$C$16-Parametros!$B$2-Parametros!$B$3))&lt;Parametros!$B$16),((B15+IF(C15="",Parametros!$B$5,C15)+Parametros!$D$16+IF(Parametros!$B$4="SIM",Parametros!$B$18,0))/(1-Parametros!$C$16-Parametros!$B$2-Parametros!$B$3)),10^9)))</f>
        <v/>
      </c>
      <c r="N15" s="8">
        <f>IF(B15="","",IF(MIN(I15:M15)&gt;=10^9,"inviável",MIN(I15:M15)))</f>
        <v/>
      </c>
      <c r="O15" s="8">
        <f>IF(NOT(ISNUMBER(N15)),"",IF(Parametros!$B$6="SIM",IF(MATCH((CEILING(N15-0.9,1)+0.9),Parametros!$A$12:$A$16,1)=MATCH(N15,Parametros!$A$12:$A$16,1),(CEILING(N15-0.9,1)+0.9),MIN(ROUNDUP(N15,2),INDEX(Parametros!$B$12:$B$16,MATCH(N15,Parametros!$A$12:$A$16,1))-0.01)),MIN(ROUNDUP(N15,2),INDEX(Parametros!$B$12:$B$16,MATCH(N15,Parametros!$A$12:$A$16,1))-0.01)))</f>
        <v/>
      </c>
      <c r="P15" s="8">
        <f>IF(O15="","",O15-(IF(O15&lt;Parametros!$B$12,O15*Parametros!$C$12+O15/2,IF(O15&lt;Parametros!$B$13,O15*Parametros!$C$13+Parametros!$D$13,IF(O15&lt;Parametros!$B$14,O15*Parametros!$C$14+Parametros!$D$14,IF(O15&lt;Parametros!$B$15,O15*Parametros!$C$15+Parametros!$D$15,O15*Parametros!$C$16+Parametros!$D$16))))+IF(Parametros!$B$4="SIM",Parametros!$B$18,0))-O15*Parametros!$B$2-B15-IF(C15="",Parametros!$B$5,C15))</f>
        <v/>
      </c>
      <c r="Q15" s="9">
        <f>IF(P15="","",P15/O15)</f>
        <v/>
      </c>
      <c r="R15">
        <f>IF(G15="","",IF(G15&lt;0,"PREJUÍZO no preço atual",IF(AND(D15&gt;=80,(79.99-(IF(79.99&lt;Parametros!$B$12,79.99*Parametros!$C$12+79.99/2,IF(79.99&lt;Parametros!$B$13,79.99*Parametros!$C$13+Parametros!$D$13,IF(79.99&lt;Parametros!$B$14,79.99*Parametros!$C$14+Parametros!$D$14,IF(79.99&lt;Parametros!$B$15,79.99*Parametros!$C$15+Parametros!$D$15,79.99*Parametros!$C$16+Parametros!$D$16))))+IF(Parametros!$B$4="SIM",Parametros!$B$18,0))-79.99*Parametros!$B$2-B15-IF(C15="",Parametros!$B$5,C15))&gt;G15),"Faixa R$80: vender a R$79,99 lucra mais",IF(H15&lt;Parametros!$B$3,"Abaixo da margem-alvo","OK"))))</f>
        <v/>
      </c>
    </row>
    <row r="16">
      <c r="A16" s="4" t="n"/>
      <c r="B16" s="7" t="n"/>
      <c r="C16" s="7" t="n"/>
      <c r="D16" s="7" t="n"/>
      <c r="E16" s="8">
        <f>IF(D16="","",IF(D16&lt;Parametros!$B$12,D16*Parametros!$C$12+D16/2,IF(D16&lt;Parametros!$B$13,D16*Parametros!$C$13+Parametros!$D$13,IF(D16&lt;Parametros!$B$14,D16*Parametros!$C$14+Parametros!$D$14,IF(D16&lt;Parametros!$B$15,D16*Parametros!$C$15+Parametros!$D$15,D16*Parametros!$C$16+Parametros!$D$16))))+IF(Parametros!$B$4="SIM",Parametros!$B$18,0))</f>
        <v/>
      </c>
      <c r="F16" s="8">
        <f>IF(D16="","",D16*Parametros!$B$2)</f>
        <v/>
      </c>
      <c r="G16" s="8">
        <f>IF(OR(D16="",B16=""),"",D16-E16-F16-B16-IF(C16="",Parametros!$B$5,C16))</f>
        <v/>
      </c>
      <c r="H16" s="9">
        <f>IF(G16="","",G16/D16)</f>
        <v/>
      </c>
      <c r="I16">
        <f>IF(NOT(ISNUMBER(B16)),"",IF((1-Parametros!$C$12-0.5-Parametros!$B$2-Parametros!$B$3)&lt;=0,10^9,IF(AND(((B16+IF(C16="",Parametros!$B$5,C16)+IF(Parametros!$B$4="SIM",Parametros!$B$18,0))/(1-Parametros!$C$12-0.5-Parametros!$B$2-Parametros!$B$3))&gt;=Parametros!$A$12,((B16+IF(C16="",Parametros!$B$5,C16)+IF(Parametros!$B$4="SIM",Parametros!$B$18,0))/(1-Parametros!$C$12-0.5-Parametros!$B$2-Parametros!$B$3))&lt;Parametros!$B$12),((B16+IF(C16="",Parametros!$B$5,C16)+IF(Parametros!$B$4="SIM",Parametros!$B$18,0))/(1-Parametros!$C$12-0.5-Parametros!$B$2-Parametros!$B$3)),10^9)))</f>
        <v/>
      </c>
      <c r="J16">
        <f>IF(NOT(ISNUMBER(B16)),"",IF((1-Parametros!$C$13-Parametros!$B$2-Parametros!$B$3)&lt;=0,10^9,IF(AND(((B16+IF(C16="",Parametros!$B$5,C16)+Parametros!$D$13+IF(Parametros!$B$4="SIM",Parametros!$B$18,0))/(1-Parametros!$C$13-Parametros!$B$2-Parametros!$B$3))&gt;=Parametros!$A$13,((B16+IF(C16="",Parametros!$B$5,C16)+Parametros!$D$13+IF(Parametros!$B$4="SIM",Parametros!$B$18,0))/(1-Parametros!$C$13-Parametros!$B$2-Parametros!$B$3))&lt;Parametros!$B$13),((B16+IF(C16="",Parametros!$B$5,C16)+Parametros!$D$13+IF(Parametros!$B$4="SIM",Parametros!$B$18,0))/(1-Parametros!$C$13-Parametros!$B$2-Parametros!$B$3)),10^9)))</f>
        <v/>
      </c>
      <c r="K16">
        <f>IF(NOT(ISNUMBER(B16)),"",IF((1-Parametros!$C$14-Parametros!$B$2-Parametros!$B$3)&lt;=0,10^9,IF(AND(((B16+IF(C16="",Parametros!$B$5,C16)+Parametros!$D$14+IF(Parametros!$B$4="SIM",Parametros!$B$18,0))/(1-Parametros!$C$14-Parametros!$B$2-Parametros!$B$3))&gt;=Parametros!$A$14,((B16+IF(C16="",Parametros!$B$5,C16)+Parametros!$D$14+IF(Parametros!$B$4="SIM",Parametros!$B$18,0))/(1-Parametros!$C$14-Parametros!$B$2-Parametros!$B$3))&lt;Parametros!$B$14),((B16+IF(C16="",Parametros!$B$5,C16)+Parametros!$D$14+IF(Parametros!$B$4="SIM",Parametros!$B$18,0))/(1-Parametros!$C$14-Parametros!$B$2-Parametros!$B$3)),10^9)))</f>
        <v/>
      </c>
      <c r="L16">
        <f>IF(NOT(ISNUMBER(B16)),"",IF((1-Parametros!$C$15-Parametros!$B$2-Parametros!$B$3)&lt;=0,10^9,IF(AND(((B16+IF(C16="",Parametros!$B$5,C16)+Parametros!$D$15+IF(Parametros!$B$4="SIM",Parametros!$B$18,0))/(1-Parametros!$C$15-Parametros!$B$2-Parametros!$B$3))&gt;=Parametros!$A$15,((B16+IF(C16="",Parametros!$B$5,C16)+Parametros!$D$15+IF(Parametros!$B$4="SIM",Parametros!$B$18,0))/(1-Parametros!$C$15-Parametros!$B$2-Parametros!$B$3))&lt;Parametros!$B$15),((B16+IF(C16="",Parametros!$B$5,C16)+Parametros!$D$15+IF(Parametros!$B$4="SIM",Parametros!$B$18,0))/(1-Parametros!$C$15-Parametros!$B$2-Parametros!$B$3)),10^9)))</f>
        <v/>
      </c>
      <c r="M16">
        <f>IF(NOT(ISNUMBER(B16)),"",IF((1-Parametros!$C$16-Parametros!$B$2-Parametros!$B$3)&lt;=0,10^9,IF(AND(((B16+IF(C16="",Parametros!$B$5,C16)+Parametros!$D$16+IF(Parametros!$B$4="SIM",Parametros!$B$18,0))/(1-Parametros!$C$16-Parametros!$B$2-Parametros!$B$3))&gt;=Parametros!$A$16,((B16+IF(C16="",Parametros!$B$5,C16)+Parametros!$D$16+IF(Parametros!$B$4="SIM",Parametros!$B$18,0))/(1-Parametros!$C$16-Parametros!$B$2-Parametros!$B$3))&lt;Parametros!$B$16),((B16+IF(C16="",Parametros!$B$5,C16)+Parametros!$D$16+IF(Parametros!$B$4="SIM",Parametros!$B$18,0))/(1-Parametros!$C$16-Parametros!$B$2-Parametros!$B$3)),10^9)))</f>
        <v/>
      </c>
      <c r="N16" s="8">
        <f>IF(B16="","",IF(MIN(I16:M16)&gt;=10^9,"inviável",MIN(I16:M16)))</f>
        <v/>
      </c>
      <c r="O16" s="8">
        <f>IF(NOT(ISNUMBER(N16)),"",IF(Parametros!$B$6="SIM",IF(MATCH((CEILING(N16-0.9,1)+0.9),Parametros!$A$12:$A$16,1)=MATCH(N16,Parametros!$A$12:$A$16,1),(CEILING(N16-0.9,1)+0.9),MIN(ROUNDUP(N16,2),INDEX(Parametros!$B$12:$B$16,MATCH(N16,Parametros!$A$12:$A$16,1))-0.01)),MIN(ROUNDUP(N16,2),INDEX(Parametros!$B$12:$B$16,MATCH(N16,Parametros!$A$12:$A$16,1))-0.01)))</f>
        <v/>
      </c>
      <c r="P16" s="8">
        <f>IF(O16="","",O16-(IF(O16&lt;Parametros!$B$12,O16*Parametros!$C$12+O16/2,IF(O16&lt;Parametros!$B$13,O16*Parametros!$C$13+Parametros!$D$13,IF(O16&lt;Parametros!$B$14,O16*Parametros!$C$14+Parametros!$D$14,IF(O16&lt;Parametros!$B$15,O16*Parametros!$C$15+Parametros!$D$15,O16*Parametros!$C$16+Parametros!$D$16))))+IF(Parametros!$B$4="SIM",Parametros!$B$18,0))-O16*Parametros!$B$2-B16-IF(C16="",Parametros!$B$5,C16))</f>
        <v/>
      </c>
      <c r="Q16" s="9">
        <f>IF(P16="","",P16/O16)</f>
        <v/>
      </c>
      <c r="R16">
        <f>IF(G16="","",IF(G16&lt;0,"PREJUÍZO no preço atual",IF(AND(D16&gt;=80,(79.99-(IF(79.99&lt;Parametros!$B$12,79.99*Parametros!$C$12+79.99/2,IF(79.99&lt;Parametros!$B$13,79.99*Parametros!$C$13+Parametros!$D$13,IF(79.99&lt;Parametros!$B$14,79.99*Parametros!$C$14+Parametros!$D$14,IF(79.99&lt;Parametros!$B$15,79.99*Parametros!$C$15+Parametros!$D$15,79.99*Parametros!$C$16+Parametros!$D$16))))+IF(Parametros!$B$4="SIM",Parametros!$B$18,0))-79.99*Parametros!$B$2-B16-IF(C16="",Parametros!$B$5,C16))&gt;G16),"Faixa R$80: vender a R$79,99 lucra mais",IF(H16&lt;Parametros!$B$3,"Abaixo da margem-alvo","OK"))))</f>
        <v/>
      </c>
    </row>
    <row r="17">
      <c r="A17" s="4" t="n"/>
      <c r="B17" s="7" t="n"/>
      <c r="C17" s="7" t="n"/>
      <c r="D17" s="7" t="n"/>
      <c r="E17" s="8">
        <f>IF(D17="","",IF(D17&lt;Parametros!$B$12,D17*Parametros!$C$12+D17/2,IF(D17&lt;Parametros!$B$13,D17*Parametros!$C$13+Parametros!$D$13,IF(D17&lt;Parametros!$B$14,D17*Parametros!$C$14+Parametros!$D$14,IF(D17&lt;Parametros!$B$15,D17*Parametros!$C$15+Parametros!$D$15,D17*Parametros!$C$16+Parametros!$D$16))))+IF(Parametros!$B$4="SIM",Parametros!$B$18,0))</f>
        <v/>
      </c>
      <c r="F17" s="8">
        <f>IF(D17="","",D17*Parametros!$B$2)</f>
        <v/>
      </c>
      <c r="G17" s="8">
        <f>IF(OR(D17="",B17=""),"",D17-E17-F17-B17-IF(C17="",Parametros!$B$5,C17))</f>
        <v/>
      </c>
      <c r="H17" s="9">
        <f>IF(G17="","",G17/D17)</f>
        <v/>
      </c>
      <c r="I17">
        <f>IF(NOT(ISNUMBER(B17)),"",IF((1-Parametros!$C$12-0.5-Parametros!$B$2-Parametros!$B$3)&lt;=0,10^9,IF(AND(((B17+IF(C17="",Parametros!$B$5,C17)+IF(Parametros!$B$4="SIM",Parametros!$B$18,0))/(1-Parametros!$C$12-0.5-Parametros!$B$2-Parametros!$B$3))&gt;=Parametros!$A$12,((B17+IF(C17="",Parametros!$B$5,C17)+IF(Parametros!$B$4="SIM",Parametros!$B$18,0))/(1-Parametros!$C$12-0.5-Parametros!$B$2-Parametros!$B$3))&lt;Parametros!$B$12),((B17+IF(C17="",Parametros!$B$5,C17)+IF(Parametros!$B$4="SIM",Parametros!$B$18,0))/(1-Parametros!$C$12-0.5-Parametros!$B$2-Parametros!$B$3)),10^9)))</f>
        <v/>
      </c>
      <c r="J17">
        <f>IF(NOT(ISNUMBER(B17)),"",IF((1-Parametros!$C$13-Parametros!$B$2-Parametros!$B$3)&lt;=0,10^9,IF(AND(((B17+IF(C17="",Parametros!$B$5,C17)+Parametros!$D$13+IF(Parametros!$B$4="SIM",Parametros!$B$18,0))/(1-Parametros!$C$13-Parametros!$B$2-Parametros!$B$3))&gt;=Parametros!$A$13,((B17+IF(C17="",Parametros!$B$5,C17)+Parametros!$D$13+IF(Parametros!$B$4="SIM",Parametros!$B$18,0))/(1-Parametros!$C$13-Parametros!$B$2-Parametros!$B$3))&lt;Parametros!$B$13),((B17+IF(C17="",Parametros!$B$5,C17)+Parametros!$D$13+IF(Parametros!$B$4="SIM",Parametros!$B$18,0))/(1-Parametros!$C$13-Parametros!$B$2-Parametros!$B$3)),10^9)))</f>
        <v/>
      </c>
      <c r="K17">
        <f>IF(NOT(ISNUMBER(B17)),"",IF((1-Parametros!$C$14-Parametros!$B$2-Parametros!$B$3)&lt;=0,10^9,IF(AND(((B17+IF(C17="",Parametros!$B$5,C17)+Parametros!$D$14+IF(Parametros!$B$4="SIM",Parametros!$B$18,0))/(1-Parametros!$C$14-Parametros!$B$2-Parametros!$B$3))&gt;=Parametros!$A$14,((B17+IF(C17="",Parametros!$B$5,C17)+Parametros!$D$14+IF(Parametros!$B$4="SIM",Parametros!$B$18,0))/(1-Parametros!$C$14-Parametros!$B$2-Parametros!$B$3))&lt;Parametros!$B$14),((B17+IF(C17="",Parametros!$B$5,C17)+Parametros!$D$14+IF(Parametros!$B$4="SIM",Parametros!$B$18,0))/(1-Parametros!$C$14-Parametros!$B$2-Parametros!$B$3)),10^9)))</f>
        <v/>
      </c>
      <c r="L17">
        <f>IF(NOT(ISNUMBER(B17)),"",IF((1-Parametros!$C$15-Parametros!$B$2-Parametros!$B$3)&lt;=0,10^9,IF(AND(((B17+IF(C17="",Parametros!$B$5,C17)+Parametros!$D$15+IF(Parametros!$B$4="SIM",Parametros!$B$18,0))/(1-Parametros!$C$15-Parametros!$B$2-Parametros!$B$3))&gt;=Parametros!$A$15,((B17+IF(C17="",Parametros!$B$5,C17)+Parametros!$D$15+IF(Parametros!$B$4="SIM",Parametros!$B$18,0))/(1-Parametros!$C$15-Parametros!$B$2-Parametros!$B$3))&lt;Parametros!$B$15),((B17+IF(C17="",Parametros!$B$5,C17)+Parametros!$D$15+IF(Parametros!$B$4="SIM",Parametros!$B$18,0))/(1-Parametros!$C$15-Parametros!$B$2-Parametros!$B$3)),10^9)))</f>
        <v/>
      </c>
      <c r="M17">
        <f>IF(NOT(ISNUMBER(B17)),"",IF((1-Parametros!$C$16-Parametros!$B$2-Parametros!$B$3)&lt;=0,10^9,IF(AND(((B17+IF(C17="",Parametros!$B$5,C17)+Parametros!$D$16+IF(Parametros!$B$4="SIM",Parametros!$B$18,0))/(1-Parametros!$C$16-Parametros!$B$2-Parametros!$B$3))&gt;=Parametros!$A$16,((B17+IF(C17="",Parametros!$B$5,C17)+Parametros!$D$16+IF(Parametros!$B$4="SIM",Parametros!$B$18,0))/(1-Parametros!$C$16-Parametros!$B$2-Parametros!$B$3))&lt;Parametros!$B$16),((B17+IF(C17="",Parametros!$B$5,C17)+Parametros!$D$16+IF(Parametros!$B$4="SIM",Parametros!$B$18,0))/(1-Parametros!$C$16-Parametros!$B$2-Parametros!$B$3)),10^9)))</f>
        <v/>
      </c>
      <c r="N17" s="8">
        <f>IF(B17="","",IF(MIN(I17:M17)&gt;=10^9,"inviável",MIN(I17:M17)))</f>
        <v/>
      </c>
      <c r="O17" s="8">
        <f>IF(NOT(ISNUMBER(N17)),"",IF(Parametros!$B$6="SIM",IF(MATCH((CEILING(N17-0.9,1)+0.9),Parametros!$A$12:$A$16,1)=MATCH(N17,Parametros!$A$12:$A$16,1),(CEILING(N17-0.9,1)+0.9),MIN(ROUNDUP(N17,2),INDEX(Parametros!$B$12:$B$16,MATCH(N17,Parametros!$A$12:$A$16,1))-0.01)),MIN(ROUNDUP(N17,2),INDEX(Parametros!$B$12:$B$16,MATCH(N17,Parametros!$A$12:$A$16,1))-0.01)))</f>
        <v/>
      </c>
      <c r="P17" s="8">
        <f>IF(O17="","",O17-(IF(O17&lt;Parametros!$B$12,O17*Parametros!$C$12+O17/2,IF(O17&lt;Parametros!$B$13,O17*Parametros!$C$13+Parametros!$D$13,IF(O17&lt;Parametros!$B$14,O17*Parametros!$C$14+Parametros!$D$14,IF(O17&lt;Parametros!$B$15,O17*Parametros!$C$15+Parametros!$D$15,O17*Parametros!$C$16+Parametros!$D$16))))+IF(Parametros!$B$4="SIM",Parametros!$B$18,0))-O17*Parametros!$B$2-B17-IF(C17="",Parametros!$B$5,C17))</f>
        <v/>
      </c>
      <c r="Q17" s="9">
        <f>IF(P17="","",P17/O17)</f>
        <v/>
      </c>
      <c r="R17">
        <f>IF(G17="","",IF(G17&lt;0,"PREJUÍZO no preço atual",IF(AND(D17&gt;=80,(79.99-(IF(79.99&lt;Parametros!$B$12,79.99*Parametros!$C$12+79.99/2,IF(79.99&lt;Parametros!$B$13,79.99*Parametros!$C$13+Parametros!$D$13,IF(79.99&lt;Parametros!$B$14,79.99*Parametros!$C$14+Parametros!$D$14,IF(79.99&lt;Parametros!$B$15,79.99*Parametros!$C$15+Parametros!$D$15,79.99*Parametros!$C$16+Parametros!$D$16))))+IF(Parametros!$B$4="SIM",Parametros!$B$18,0))-79.99*Parametros!$B$2-B17-IF(C17="",Parametros!$B$5,C17))&gt;G17),"Faixa R$80: vender a R$79,99 lucra mais",IF(H17&lt;Parametros!$B$3,"Abaixo da margem-alvo","OK"))))</f>
        <v/>
      </c>
    </row>
    <row r="18">
      <c r="A18" s="4" t="n"/>
      <c r="B18" s="7" t="n"/>
      <c r="C18" s="7" t="n"/>
      <c r="D18" s="7" t="n"/>
      <c r="E18" s="8">
        <f>IF(D18="","",IF(D18&lt;Parametros!$B$12,D18*Parametros!$C$12+D18/2,IF(D18&lt;Parametros!$B$13,D18*Parametros!$C$13+Parametros!$D$13,IF(D18&lt;Parametros!$B$14,D18*Parametros!$C$14+Parametros!$D$14,IF(D18&lt;Parametros!$B$15,D18*Parametros!$C$15+Parametros!$D$15,D18*Parametros!$C$16+Parametros!$D$16))))+IF(Parametros!$B$4="SIM",Parametros!$B$18,0))</f>
        <v/>
      </c>
      <c r="F18" s="8">
        <f>IF(D18="","",D18*Parametros!$B$2)</f>
        <v/>
      </c>
      <c r="G18" s="8">
        <f>IF(OR(D18="",B18=""),"",D18-E18-F18-B18-IF(C18="",Parametros!$B$5,C18))</f>
        <v/>
      </c>
      <c r="H18" s="9">
        <f>IF(G18="","",G18/D18)</f>
        <v/>
      </c>
      <c r="I18">
        <f>IF(NOT(ISNUMBER(B18)),"",IF((1-Parametros!$C$12-0.5-Parametros!$B$2-Parametros!$B$3)&lt;=0,10^9,IF(AND(((B18+IF(C18="",Parametros!$B$5,C18)+IF(Parametros!$B$4="SIM",Parametros!$B$18,0))/(1-Parametros!$C$12-0.5-Parametros!$B$2-Parametros!$B$3))&gt;=Parametros!$A$12,((B18+IF(C18="",Parametros!$B$5,C18)+IF(Parametros!$B$4="SIM",Parametros!$B$18,0))/(1-Parametros!$C$12-0.5-Parametros!$B$2-Parametros!$B$3))&lt;Parametros!$B$12),((B18+IF(C18="",Parametros!$B$5,C18)+IF(Parametros!$B$4="SIM",Parametros!$B$18,0))/(1-Parametros!$C$12-0.5-Parametros!$B$2-Parametros!$B$3)),10^9)))</f>
        <v/>
      </c>
      <c r="J18">
        <f>IF(NOT(ISNUMBER(B18)),"",IF((1-Parametros!$C$13-Parametros!$B$2-Parametros!$B$3)&lt;=0,10^9,IF(AND(((B18+IF(C18="",Parametros!$B$5,C18)+Parametros!$D$13+IF(Parametros!$B$4="SIM",Parametros!$B$18,0))/(1-Parametros!$C$13-Parametros!$B$2-Parametros!$B$3))&gt;=Parametros!$A$13,((B18+IF(C18="",Parametros!$B$5,C18)+Parametros!$D$13+IF(Parametros!$B$4="SIM",Parametros!$B$18,0))/(1-Parametros!$C$13-Parametros!$B$2-Parametros!$B$3))&lt;Parametros!$B$13),((B18+IF(C18="",Parametros!$B$5,C18)+Parametros!$D$13+IF(Parametros!$B$4="SIM",Parametros!$B$18,0))/(1-Parametros!$C$13-Parametros!$B$2-Parametros!$B$3)),10^9)))</f>
        <v/>
      </c>
      <c r="K18">
        <f>IF(NOT(ISNUMBER(B18)),"",IF((1-Parametros!$C$14-Parametros!$B$2-Parametros!$B$3)&lt;=0,10^9,IF(AND(((B18+IF(C18="",Parametros!$B$5,C18)+Parametros!$D$14+IF(Parametros!$B$4="SIM",Parametros!$B$18,0))/(1-Parametros!$C$14-Parametros!$B$2-Parametros!$B$3))&gt;=Parametros!$A$14,((B18+IF(C18="",Parametros!$B$5,C18)+Parametros!$D$14+IF(Parametros!$B$4="SIM",Parametros!$B$18,0))/(1-Parametros!$C$14-Parametros!$B$2-Parametros!$B$3))&lt;Parametros!$B$14),((B18+IF(C18="",Parametros!$B$5,C18)+Parametros!$D$14+IF(Parametros!$B$4="SIM",Parametros!$B$18,0))/(1-Parametros!$C$14-Parametros!$B$2-Parametros!$B$3)),10^9)))</f>
        <v/>
      </c>
      <c r="L18">
        <f>IF(NOT(ISNUMBER(B18)),"",IF((1-Parametros!$C$15-Parametros!$B$2-Parametros!$B$3)&lt;=0,10^9,IF(AND(((B18+IF(C18="",Parametros!$B$5,C18)+Parametros!$D$15+IF(Parametros!$B$4="SIM",Parametros!$B$18,0))/(1-Parametros!$C$15-Parametros!$B$2-Parametros!$B$3))&gt;=Parametros!$A$15,((B18+IF(C18="",Parametros!$B$5,C18)+Parametros!$D$15+IF(Parametros!$B$4="SIM",Parametros!$B$18,0))/(1-Parametros!$C$15-Parametros!$B$2-Parametros!$B$3))&lt;Parametros!$B$15),((B18+IF(C18="",Parametros!$B$5,C18)+Parametros!$D$15+IF(Parametros!$B$4="SIM",Parametros!$B$18,0))/(1-Parametros!$C$15-Parametros!$B$2-Parametros!$B$3)),10^9)))</f>
        <v/>
      </c>
      <c r="M18">
        <f>IF(NOT(ISNUMBER(B18)),"",IF((1-Parametros!$C$16-Parametros!$B$2-Parametros!$B$3)&lt;=0,10^9,IF(AND(((B18+IF(C18="",Parametros!$B$5,C18)+Parametros!$D$16+IF(Parametros!$B$4="SIM",Parametros!$B$18,0))/(1-Parametros!$C$16-Parametros!$B$2-Parametros!$B$3))&gt;=Parametros!$A$16,((B18+IF(C18="",Parametros!$B$5,C18)+Parametros!$D$16+IF(Parametros!$B$4="SIM",Parametros!$B$18,0))/(1-Parametros!$C$16-Parametros!$B$2-Parametros!$B$3))&lt;Parametros!$B$16),((B18+IF(C18="",Parametros!$B$5,C18)+Parametros!$D$16+IF(Parametros!$B$4="SIM",Parametros!$B$18,0))/(1-Parametros!$C$16-Parametros!$B$2-Parametros!$B$3)),10^9)))</f>
        <v/>
      </c>
      <c r="N18" s="8">
        <f>IF(B18="","",IF(MIN(I18:M18)&gt;=10^9,"inviável",MIN(I18:M18)))</f>
        <v/>
      </c>
      <c r="O18" s="8">
        <f>IF(NOT(ISNUMBER(N18)),"",IF(Parametros!$B$6="SIM",IF(MATCH((CEILING(N18-0.9,1)+0.9),Parametros!$A$12:$A$16,1)=MATCH(N18,Parametros!$A$12:$A$16,1),(CEILING(N18-0.9,1)+0.9),MIN(ROUNDUP(N18,2),INDEX(Parametros!$B$12:$B$16,MATCH(N18,Parametros!$A$12:$A$16,1))-0.01)),MIN(ROUNDUP(N18,2),INDEX(Parametros!$B$12:$B$16,MATCH(N18,Parametros!$A$12:$A$16,1))-0.01)))</f>
        <v/>
      </c>
      <c r="P18" s="8">
        <f>IF(O18="","",O18-(IF(O18&lt;Parametros!$B$12,O18*Parametros!$C$12+O18/2,IF(O18&lt;Parametros!$B$13,O18*Parametros!$C$13+Parametros!$D$13,IF(O18&lt;Parametros!$B$14,O18*Parametros!$C$14+Parametros!$D$14,IF(O18&lt;Parametros!$B$15,O18*Parametros!$C$15+Parametros!$D$15,O18*Parametros!$C$16+Parametros!$D$16))))+IF(Parametros!$B$4="SIM",Parametros!$B$18,0))-O18*Parametros!$B$2-B18-IF(C18="",Parametros!$B$5,C18))</f>
        <v/>
      </c>
      <c r="Q18" s="9">
        <f>IF(P18="","",P18/O18)</f>
        <v/>
      </c>
      <c r="R18">
        <f>IF(G18="","",IF(G18&lt;0,"PREJUÍZO no preço atual",IF(AND(D18&gt;=80,(79.99-(IF(79.99&lt;Parametros!$B$12,79.99*Parametros!$C$12+79.99/2,IF(79.99&lt;Parametros!$B$13,79.99*Parametros!$C$13+Parametros!$D$13,IF(79.99&lt;Parametros!$B$14,79.99*Parametros!$C$14+Parametros!$D$14,IF(79.99&lt;Parametros!$B$15,79.99*Parametros!$C$15+Parametros!$D$15,79.99*Parametros!$C$16+Parametros!$D$16))))+IF(Parametros!$B$4="SIM",Parametros!$B$18,0))-79.99*Parametros!$B$2-B18-IF(C18="",Parametros!$B$5,C18))&gt;G18),"Faixa R$80: vender a R$79,99 lucra mais",IF(H18&lt;Parametros!$B$3,"Abaixo da margem-alvo","OK"))))</f>
        <v/>
      </c>
    </row>
    <row r="19">
      <c r="A19" s="4" t="n"/>
      <c r="B19" s="7" t="n"/>
      <c r="C19" s="7" t="n"/>
      <c r="D19" s="7" t="n"/>
      <c r="E19" s="8">
        <f>IF(D19="","",IF(D19&lt;Parametros!$B$12,D19*Parametros!$C$12+D19/2,IF(D19&lt;Parametros!$B$13,D19*Parametros!$C$13+Parametros!$D$13,IF(D19&lt;Parametros!$B$14,D19*Parametros!$C$14+Parametros!$D$14,IF(D19&lt;Parametros!$B$15,D19*Parametros!$C$15+Parametros!$D$15,D19*Parametros!$C$16+Parametros!$D$16))))+IF(Parametros!$B$4="SIM",Parametros!$B$18,0))</f>
        <v/>
      </c>
      <c r="F19" s="8">
        <f>IF(D19="","",D19*Parametros!$B$2)</f>
        <v/>
      </c>
      <c r="G19" s="8">
        <f>IF(OR(D19="",B19=""),"",D19-E19-F19-B19-IF(C19="",Parametros!$B$5,C19))</f>
        <v/>
      </c>
      <c r="H19" s="9">
        <f>IF(G19="","",G19/D19)</f>
        <v/>
      </c>
      <c r="I19">
        <f>IF(NOT(ISNUMBER(B19)),"",IF((1-Parametros!$C$12-0.5-Parametros!$B$2-Parametros!$B$3)&lt;=0,10^9,IF(AND(((B19+IF(C19="",Parametros!$B$5,C19)+IF(Parametros!$B$4="SIM",Parametros!$B$18,0))/(1-Parametros!$C$12-0.5-Parametros!$B$2-Parametros!$B$3))&gt;=Parametros!$A$12,((B19+IF(C19="",Parametros!$B$5,C19)+IF(Parametros!$B$4="SIM",Parametros!$B$18,0))/(1-Parametros!$C$12-0.5-Parametros!$B$2-Parametros!$B$3))&lt;Parametros!$B$12),((B19+IF(C19="",Parametros!$B$5,C19)+IF(Parametros!$B$4="SIM",Parametros!$B$18,0))/(1-Parametros!$C$12-0.5-Parametros!$B$2-Parametros!$B$3)),10^9)))</f>
        <v/>
      </c>
      <c r="J19">
        <f>IF(NOT(ISNUMBER(B19)),"",IF((1-Parametros!$C$13-Parametros!$B$2-Parametros!$B$3)&lt;=0,10^9,IF(AND(((B19+IF(C19="",Parametros!$B$5,C19)+Parametros!$D$13+IF(Parametros!$B$4="SIM",Parametros!$B$18,0))/(1-Parametros!$C$13-Parametros!$B$2-Parametros!$B$3))&gt;=Parametros!$A$13,((B19+IF(C19="",Parametros!$B$5,C19)+Parametros!$D$13+IF(Parametros!$B$4="SIM",Parametros!$B$18,0))/(1-Parametros!$C$13-Parametros!$B$2-Parametros!$B$3))&lt;Parametros!$B$13),((B19+IF(C19="",Parametros!$B$5,C19)+Parametros!$D$13+IF(Parametros!$B$4="SIM",Parametros!$B$18,0))/(1-Parametros!$C$13-Parametros!$B$2-Parametros!$B$3)),10^9)))</f>
        <v/>
      </c>
      <c r="K19">
        <f>IF(NOT(ISNUMBER(B19)),"",IF((1-Parametros!$C$14-Parametros!$B$2-Parametros!$B$3)&lt;=0,10^9,IF(AND(((B19+IF(C19="",Parametros!$B$5,C19)+Parametros!$D$14+IF(Parametros!$B$4="SIM",Parametros!$B$18,0))/(1-Parametros!$C$14-Parametros!$B$2-Parametros!$B$3))&gt;=Parametros!$A$14,((B19+IF(C19="",Parametros!$B$5,C19)+Parametros!$D$14+IF(Parametros!$B$4="SIM",Parametros!$B$18,0))/(1-Parametros!$C$14-Parametros!$B$2-Parametros!$B$3))&lt;Parametros!$B$14),((B19+IF(C19="",Parametros!$B$5,C19)+Parametros!$D$14+IF(Parametros!$B$4="SIM",Parametros!$B$18,0))/(1-Parametros!$C$14-Parametros!$B$2-Parametros!$B$3)),10^9)))</f>
        <v/>
      </c>
      <c r="L19">
        <f>IF(NOT(ISNUMBER(B19)),"",IF((1-Parametros!$C$15-Parametros!$B$2-Parametros!$B$3)&lt;=0,10^9,IF(AND(((B19+IF(C19="",Parametros!$B$5,C19)+Parametros!$D$15+IF(Parametros!$B$4="SIM",Parametros!$B$18,0))/(1-Parametros!$C$15-Parametros!$B$2-Parametros!$B$3))&gt;=Parametros!$A$15,((B19+IF(C19="",Parametros!$B$5,C19)+Parametros!$D$15+IF(Parametros!$B$4="SIM",Parametros!$B$18,0))/(1-Parametros!$C$15-Parametros!$B$2-Parametros!$B$3))&lt;Parametros!$B$15),((B19+IF(C19="",Parametros!$B$5,C19)+Parametros!$D$15+IF(Parametros!$B$4="SIM",Parametros!$B$18,0))/(1-Parametros!$C$15-Parametros!$B$2-Parametros!$B$3)),10^9)))</f>
        <v/>
      </c>
      <c r="M19">
        <f>IF(NOT(ISNUMBER(B19)),"",IF((1-Parametros!$C$16-Parametros!$B$2-Parametros!$B$3)&lt;=0,10^9,IF(AND(((B19+IF(C19="",Parametros!$B$5,C19)+Parametros!$D$16+IF(Parametros!$B$4="SIM",Parametros!$B$18,0))/(1-Parametros!$C$16-Parametros!$B$2-Parametros!$B$3))&gt;=Parametros!$A$16,((B19+IF(C19="",Parametros!$B$5,C19)+Parametros!$D$16+IF(Parametros!$B$4="SIM",Parametros!$B$18,0))/(1-Parametros!$C$16-Parametros!$B$2-Parametros!$B$3))&lt;Parametros!$B$16),((B19+IF(C19="",Parametros!$B$5,C19)+Parametros!$D$16+IF(Parametros!$B$4="SIM",Parametros!$B$18,0))/(1-Parametros!$C$16-Parametros!$B$2-Parametros!$B$3)),10^9)))</f>
        <v/>
      </c>
      <c r="N19" s="8">
        <f>IF(B19="","",IF(MIN(I19:M19)&gt;=10^9,"inviável",MIN(I19:M19)))</f>
        <v/>
      </c>
      <c r="O19" s="8">
        <f>IF(NOT(ISNUMBER(N19)),"",IF(Parametros!$B$6="SIM",IF(MATCH((CEILING(N19-0.9,1)+0.9),Parametros!$A$12:$A$16,1)=MATCH(N19,Parametros!$A$12:$A$16,1),(CEILING(N19-0.9,1)+0.9),MIN(ROUNDUP(N19,2),INDEX(Parametros!$B$12:$B$16,MATCH(N19,Parametros!$A$12:$A$16,1))-0.01)),MIN(ROUNDUP(N19,2),INDEX(Parametros!$B$12:$B$16,MATCH(N19,Parametros!$A$12:$A$16,1))-0.01)))</f>
        <v/>
      </c>
      <c r="P19" s="8">
        <f>IF(O19="","",O19-(IF(O19&lt;Parametros!$B$12,O19*Parametros!$C$12+O19/2,IF(O19&lt;Parametros!$B$13,O19*Parametros!$C$13+Parametros!$D$13,IF(O19&lt;Parametros!$B$14,O19*Parametros!$C$14+Parametros!$D$14,IF(O19&lt;Parametros!$B$15,O19*Parametros!$C$15+Parametros!$D$15,O19*Parametros!$C$16+Parametros!$D$16))))+IF(Parametros!$B$4="SIM",Parametros!$B$18,0))-O19*Parametros!$B$2-B19-IF(C19="",Parametros!$B$5,C19))</f>
        <v/>
      </c>
      <c r="Q19" s="9">
        <f>IF(P19="","",P19/O19)</f>
        <v/>
      </c>
      <c r="R19">
        <f>IF(G19="","",IF(G19&lt;0,"PREJUÍZO no preço atual",IF(AND(D19&gt;=80,(79.99-(IF(79.99&lt;Parametros!$B$12,79.99*Parametros!$C$12+79.99/2,IF(79.99&lt;Parametros!$B$13,79.99*Parametros!$C$13+Parametros!$D$13,IF(79.99&lt;Parametros!$B$14,79.99*Parametros!$C$14+Parametros!$D$14,IF(79.99&lt;Parametros!$B$15,79.99*Parametros!$C$15+Parametros!$D$15,79.99*Parametros!$C$16+Parametros!$D$16))))+IF(Parametros!$B$4="SIM",Parametros!$B$18,0))-79.99*Parametros!$B$2-B19-IF(C19="",Parametros!$B$5,C19))&gt;G19),"Faixa R$80: vender a R$79,99 lucra mais",IF(H19&lt;Parametros!$B$3,"Abaixo da margem-alvo","OK"))))</f>
        <v/>
      </c>
    </row>
    <row r="20">
      <c r="A20" s="4" t="n"/>
      <c r="B20" s="7" t="n"/>
      <c r="C20" s="7" t="n"/>
      <c r="D20" s="7" t="n"/>
      <c r="E20" s="8">
        <f>IF(D20="","",IF(D20&lt;Parametros!$B$12,D20*Parametros!$C$12+D20/2,IF(D20&lt;Parametros!$B$13,D20*Parametros!$C$13+Parametros!$D$13,IF(D20&lt;Parametros!$B$14,D20*Parametros!$C$14+Parametros!$D$14,IF(D20&lt;Parametros!$B$15,D20*Parametros!$C$15+Parametros!$D$15,D20*Parametros!$C$16+Parametros!$D$16))))+IF(Parametros!$B$4="SIM",Parametros!$B$18,0))</f>
        <v/>
      </c>
      <c r="F20" s="8">
        <f>IF(D20="","",D20*Parametros!$B$2)</f>
        <v/>
      </c>
      <c r="G20" s="8">
        <f>IF(OR(D20="",B20=""),"",D20-E20-F20-B20-IF(C20="",Parametros!$B$5,C20))</f>
        <v/>
      </c>
      <c r="H20" s="9">
        <f>IF(G20="","",G20/D20)</f>
        <v/>
      </c>
      <c r="I20">
        <f>IF(NOT(ISNUMBER(B20)),"",IF((1-Parametros!$C$12-0.5-Parametros!$B$2-Parametros!$B$3)&lt;=0,10^9,IF(AND(((B20+IF(C20="",Parametros!$B$5,C20)+IF(Parametros!$B$4="SIM",Parametros!$B$18,0))/(1-Parametros!$C$12-0.5-Parametros!$B$2-Parametros!$B$3))&gt;=Parametros!$A$12,((B20+IF(C20="",Parametros!$B$5,C20)+IF(Parametros!$B$4="SIM",Parametros!$B$18,0))/(1-Parametros!$C$12-0.5-Parametros!$B$2-Parametros!$B$3))&lt;Parametros!$B$12),((B20+IF(C20="",Parametros!$B$5,C20)+IF(Parametros!$B$4="SIM",Parametros!$B$18,0))/(1-Parametros!$C$12-0.5-Parametros!$B$2-Parametros!$B$3)),10^9)))</f>
        <v/>
      </c>
      <c r="J20">
        <f>IF(NOT(ISNUMBER(B20)),"",IF((1-Parametros!$C$13-Parametros!$B$2-Parametros!$B$3)&lt;=0,10^9,IF(AND(((B20+IF(C20="",Parametros!$B$5,C20)+Parametros!$D$13+IF(Parametros!$B$4="SIM",Parametros!$B$18,0))/(1-Parametros!$C$13-Parametros!$B$2-Parametros!$B$3))&gt;=Parametros!$A$13,((B20+IF(C20="",Parametros!$B$5,C20)+Parametros!$D$13+IF(Parametros!$B$4="SIM",Parametros!$B$18,0))/(1-Parametros!$C$13-Parametros!$B$2-Parametros!$B$3))&lt;Parametros!$B$13),((B20+IF(C20="",Parametros!$B$5,C20)+Parametros!$D$13+IF(Parametros!$B$4="SIM",Parametros!$B$18,0))/(1-Parametros!$C$13-Parametros!$B$2-Parametros!$B$3)),10^9)))</f>
        <v/>
      </c>
      <c r="K20">
        <f>IF(NOT(ISNUMBER(B20)),"",IF((1-Parametros!$C$14-Parametros!$B$2-Parametros!$B$3)&lt;=0,10^9,IF(AND(((B20+IF(C20="",Parametros!$B$5,C20)+Parametros!$D$14+IF(Parametros!$B$4="SIM",Parametros!$B$18,0))/(1-Parametros!$C$14-Parametros!$B$2-Parametros!$B$3))&gt;=Parametros!$A$14,((B20+IF(C20="",Parametros!$B$5,C20)+Parametros!$D$14+IF(Parametros!$B$4="SIM",Parametros!$B$18,0))/(1-Parametros!$C$14-Parametros!$B$2-Parametros!$B$3))&lt;Parametros!$B$14),((B20+IF(C20="",Parametros!$B$5,C20)+Parametros!$D$14+IF(Parametros!$B$4="SIM",Parametros!$B$18,0))/(1-Parametros!$C$14-Parametros!$B$2-Parametros!$B$3)),10^9)))</f>
        <v/>
      </c>
      <c r="L20">
        <f>IF(NOT(ISNUMBER(B20)),"",IF((1-Parametros!$C$15-Parametros!$B$2-Parametros!$B$3)&lt;=0,10^9,IF(AND(((B20+IF(C20="",Parametros!$B$5,C20)+Parametros!$D$15+IF(Parametros!$B$4="SIM",Parametros!$B$18,0))/(1-Parametros!$C$15-Parametros!$B$2-Parametros!$B$3))&gt;=Parametros!$A$15,((B20+IF(C20="",Parametros!$B$5,C20)+Parametros!$D$15+IF(Parametros!$B$4="SIM",Parametros!$B$18,0))/(1-Parametros!$C$15-Parametros!$B$2-Parametros!$B$3))&lt;Parametros!$B$15),((B20+IF(C20="",Parametros!$B$5,C20)+Parametros!$D$15+IF(Parametros!$B$4="SIM",Parametros!$B$18,0))/(1-Parametros!$C$15-Parametros!$B$2-Parametros!$B$3)),10^9)))</f>
        <v/>
      </c>
      <c r="M20">
        <f>IF(NOT(ISNUMBER(B20)),"",IF((1-Parametros!$C$16-Parametros!$B$2-Parametros!$B$3)&lt;=0,10^9,IF(AND(((B20+IF(C20="",Parametros!$B$5,C20)+Parametros!$D$16+IF(Parametros!$B$4="SIM",Parametros!$B$18,0))/(1-Parametros!$C$16-Parametros!$B$2-Parametros!$B$3))&gt;=Parametros!$A$16,((B20+IF(C20="",Parametros!$B$5,C20)+Parametros!$D$16+IF(Parametros!$B$4="SIM",Parametros!$B$18,0))/(1-Parametros!$C$16-Parametros!$B$2-Parametros!$B$3))&lt;Parametros!$B$16),((B20+IF(C20="",Parametros!$B$5,C20)+Parametros!$D$16+IF(Parametros!$B$4="SIM",Parametros!$B$18,0))/(1-Parametros!$C$16-Parametros!$B$2-Parametros!$B$3)),10^9)))</f>
        <v/>
      </c>
      <c r="N20" s="8">
        <f>IF(B20="","",IF(MIN(I20:M20)&gt;=10^9,"inviável",MIN(I20:M20)))</f>
        <v/>
      </c>
      <c r="O20" s="8">
        <f>IF(NOT(ISNUMBER(N20)),"",IF(Parametros!$B$6="SIM",IF(MATCH((CEILING(N20-0.9,1)+0.9),Parametros!$A$12:$A$16,1)=MATCH(N20,Parametros!$A$12:$A$16,1),(CEILING(N20-0.9,1)+0.9),MIN(ROUNDUP(N20,2),INDEX(Parametros!$B$12:$B$16,MATCH(N20,Parametros!$A$12:$A$16,1))-0.01)),MIN(ROUNDUP(N20,2),INDEX(Parametros!$B$12:$B$16,MATCH(N20,Parametros!$A$12:$A$16,1))-0.01)))</f>
        <v/>
      </c>
      <c r="P20" s="8">
        <f>IF(O20="","",O20-(IF(O20&lt;Parametros!$B$12,O20*Parametros!$C$12+O20/2,IF(O20&lt;Parametros!$B$13,O20*Parametros!$C$13+Parametros!$D$13,IF(O20&lt;Parametros!$B$14,O20*Parametros!$C$14+Parametros!$D$14,IF(O20&lt;Parametros!$B$15,O20*Parametros!$C$15+Parametros!$D$15,O20*Parametros!$C$16+Parametros!$D$16))))+IF(Parametros!$B$4="SIM",Parametros!$B$18,0))-O20*Parametros!$B$2-B20-IF(C20="",Parametros!$B$5,C20))</f>
        <v/>
      </c>
      <c r="Q20" s="9">
        <f>IF(P20="","",P20/O20)</f>
        <v/>
      </c>
      <c r="R20">
        <f>IF(G20="","",IF(G20&lt;0,"PREJUÍZO no preço atual",IF(AND(D20&gt;=80,(79.99-(IF(79.99&lt;Parametros!$B$12,79.99*Parametros!$C$12+79.99/2,IF(79.99&lt;Parametros!$B$13,79.99*Parametros!$C$13+Parametros!$D$13,IF(79.99&lt;Parametros!$B$14,79.99*Parametros!$C$14+Parametros!$D$14,IF(79.99&lt;Parametros!$B$15,79.99*Parametros!$C$15+Parametros!$D$15,79.99*Parametros!$C$16+Parametros!$D$16))))+IF(Parametros!$B$4="SIM",Parametros!$B$18,0))-79.99*Parametros!$B$2-B20-IF(C20="",Parametros!$B$5,C20))&gt;G20),"Faixa R$80: vender a R$79,99 lucra mais",IF(H20&lt;Parametros!$B$3,"Abaixo da margem-alvo","OK"))))</f>
        <v/>
      </c>
    </row>
    <row r="21">
      <c r="A21" s="4" t="n"/>
      <c r="B21" s="7" t="n"/>
      <c r="C21" s="7" t="n"/>
      <c r="D21" s="7" t="n"/>
      <c r="E21" s="8">
        <f>IF(D21="","",IF(D21&lt;Parametros!$B$12,D21*Parametros!$C$12+D21/2,IF(D21&lt;Parametros!$B$13,D21*Parametros!$C$13+Parametros!$D$13,IF(D21&lt;Parametros!$B$14,D21*Parametros!$C$14+Parametros!$D$14,IF(D21&lt;Parametros!$B$15,D21*Parametros!$C$15+Parametros!$D$15,D21*Parametros!$C$16+Parametros!$D$16))))+IF(Parametros!$B$4="SIM",Parametros!$B$18,0))</f>
        <v/>
      </c>
      <c r="F21" s="8">
        <f>IF(D21="","",D21*Parametros!$B$2)</f>
        <v/>
      </c>
      <c r="G21" s="8">
        <f>IF(OR(D21="",B21=""),"",D21-E21-F21-B21-IF(C21="",Parametros!$B$5,C21))</f>
        <v/>
      </c>
      <c r="H21" s="9">
        <f>IF(G21="","",G21/D21)</f>
        <v/>
      </c>
      <c r="I21">
        <f>IF(NOT(ISNUMBER(B21)),"",IF((1-Parametros!$C$12-0.5-Parametros!$B$2-Parametros!$B$3)&lt;=0,10^9,IF(AND(((B21+IF(C21="",Parametros!$B$5,C21)+IF(Parametros!$B$4="SIM",Parametros!$B$18,0))/(1-Parametros!$C$12-0.5-Parametros!$B$2-Parametros!$B$3))&gt;=Parametros!$A$12,((B21+IF(C21="",Parametros!$B$5,C21)+IF(Parametros!$B$4="SIM",Parametros!$B$18,0))/(1-Parametros!$C$12-0.5-Parametros!$B$2-Parametros!$B$3))&lt;Parametros!$B$12),((B21+IF(C21="",Parametros!$B$5,C21)+IF(Parametros!$B$4="SIM",Parametros!$B$18,0))/(1-Parametros!$C$12-0.5-Parametros!$B$2-Parametros!$B$3)),10^9)))</f>
        <v/>
      </c>
      <c r="J21">
        <f>IF(NOT(ISNUMBER(B21)),"",IF((1-Parametros!$C$13-Parametros!$B$2-Parametros!$B$3)&lt;=0,10^9,IF(AND(((B21+IF(C21="",Parametros!$B$5,C21)+Parametros!$D$13+IF(Parametros!$B$4="SIM",Parametros!$B$18,0))/(1-Parametros!$C$13-Parametros!$B$2-Parametros!$B$3))&gt;=Parametros!$A$13,((B21+IF(C21="",Parametros!$B$5,C21)+Parametros!$D$13+IF(Parametros!$B$4="SIM",Parametros!$B$18,0))/(1-Parametros!$C$13-Parametros!$B$2-Parametros!$B$3))&lt;Parametros!$B$13),((B21+IF(C21="",Parametros!$B$5,C21)+Parametros!$D$13+IF(Parametros!$B$4="SIM",Parametros!$B$18,0))/(1-Parametros!$C$13-Parametros!$B$2-Parametros!$B$3)),10^9)))</f>
        <v/>
      </c>
      <c r="K21">
        <f>IF(NOT(ISNUMBER(B21)),"",IF((1-Parametros!$C$14-Parametros!$B$2-Parametros!$B$3)&lt;=0,10^9,IF(AND(((B21+IF(C21="",Parametros!$B$5,C21)+Parametros!$D$14+IF(Parametros!$B$4="SIM",Parametros!$B$18,0))/(1-Parametros!$C$14-Parametros!$B$2-Parametros!$B$3))&gt;=Parametros!$A$14,((B21+IF(C21="",Parametros!$B$5,C21)+Parametros!$D$14+IF(Parametros!$B$4="SIM",Parametros!$B$18,0))/(1-Parametros!$C$14-Parametros!$B$2-Parametros!$B$3))&lt;Parametros!$B$14),((B21+IF(C21="",Parametros!$B$5,C21)+Parametros!$D$14+IF(Parametros!$B$4="SIM",Parametros!$B$18,0))/(1-Parametros!$C$14-Parametros!$B$2-Parametros!$B$3)),10^9)))</f>
        <v/>
      </c>
      <c r="L21">
        <f>IF(NOT(ISNUMBER(B21)),"",IF((1-Parametros!$C$15-Parametros!$B$2-Parametros!$B$3)&lt;=0,10^9,IF(AND(((B21+IF(C21="",Parametros!$B$5,C21)+Parametros!$D$15+IF(Parametros!$B$4="SIM",Parametros!$B$18,0))/(1-Parametros!$C$15-Parametros!$B$2-Parametros!$B$3))&gt;=Parametros!$A$15,((B21+IF(C21="",Parametros!$B$5,C21)+Parametros!$D$15+IF(Parametros!$B$4="SIM",Parametros!$B$18,0))/(1-Parametros!$C$15-Parametros!$B$2-Parametros!$B$3))&lt;Parametros!$B$15),((B21+IF(C21="",Parametros!$B$5,C21)+Parametros!$D$15+IF(Parametros!$B$4="SIM",Parametros!$B$18,0))/(1-Parametros!$C$15-Parametros!$B$2-Parametros!$B$3)),10^9)))</f>
        <v/>
      </c>
      <c r="M21">
        <f>IF(NOT(ISNUMBER(B21)),"",IF((1-Parametros!$C$16-Parametros!$B$2-Parametros!$B$3)&lt;=0,10^9,IF(AND(((B21+IF(C21="",Parametros!$B$5,C21)+Parametros!$D$16+IF(Parametros!$B$4="SIM",Parametros!$B$18,0))/(1-Parametros!$C$16-Parametros!$B$2-Parametros!$B$3))&gt;=Parametros!$A$16,((B21+IF(C21="",Parametros!$B$5,C21)+Parametros!$D$16+IF(Parametros!$B$4="SIM",Parametros!$B$18,0))/(1-Parametros!$C$16-Parametros!$B$2-Parametros!$B$3))&lt;Parametros!$B$16),((B21+IF(C21="",Parametros!$B$5,C21)+Parametros!$D$16+IF(Parametros!$B$4="SIM",Parametros!$B$18,0))/(1-Parametros!$C$16-Parametros!$B$2-Parametros!$B$3)),10^9)))</f>
        <v/>
      </c>
      <c r="N21" s="8">
        <f>IF(B21="","",IF(MIN(I21:M21)&gt;=10^9,"inviável",MIN(I21:M21)))</f>
        <v/>
      </c>
      <c r="O21" s="8">
        <f>IF(NOT(ISNUMBER(N21)),"",IF(Parametros!$B$6="SIM",IF(MATCH((CEILING(N21-0.9,1)+0.9),Parametros!$A$12:$A$16,1)=MATCH(N21,Parametros!$A$12:$A$16,1),(CEILING(N21-0.9,1)+0.9),MIN(ROUNDUP(N21,2),INDEX(Parametros!$B$12:$B$16,MATCH(N21,Parametros!$A$12:$A$16,1))-0.01)),MIN(ROUNDUP(N21,2),INDEX(Parametros!$B$12:$B$16,MATCH(N21,Parametros!$A$12:$A$16,1))-0.01)))</f>
        <v/>
      </c>
      <c r="P21" s="8">
        <f>IF(O21="","",O21-(IF(O21&lt;Parametros!$B$12,O21*Parametros!$C$12+O21/2,IF(O21&lt;Parametros!$B$13,O21*Parametros!$C$13+Parametros!$D$13,IF(O21&lt;Parametros!$B$14,O21*Parametros!$C$14+Parametros!$D$14,IF(O21&lt;Parametros!$B$15,O21*Parametros!$C$15+Parametros!$D$15,O21*Parametros!$C$16+Parametros!$D$16))))+IF(Parametros!$B$4="SIM",Parametros!$B$18,0))-O21*Parametros!$B$2-B21-IF(C21="",Parametros!$B$5,C21))</f>
        <v/>
      </c>
      <c r="Q21" s="9">
        <f>IF(P21="","",P21/O21)</f>
        <v/>
      </c>
      <c r="R21">
        <f>IF(G21="","",IF(G21&lt;0,"PREJUÍZO no preço atual",IF(AND(D21&gt;=80,(79.99-(IF(79.99&lt;Parametros!$B$12,79.99*Parametros!$C$12+79.99/2,IF(79.99&lt;Parametros!$B$13,79.99*Parametros!$C$13+Parametros!$D$13,IF(79.99&lt;Parametros!$B$14,79.99*Parametros!$C$14+Parametros!$D$14,IF(79.99&lt;Parametros!$B$15,79.99*Parametros!$C$15+Parametros!$D$15,79.99*Parametros!$C$16+Parametros!$D$16))))+IF(Parametros!$B$4="SIM",Parametros!$B$18,0))-79.99*Parametros!$B$2-B21-IF(C21="",Parametros!$B$5,C21))&gt;G21),"Faixa R$80: vender a R$79,99 lucra mais",IF(H21&lt;Parametros!$B$3,"Abaixo da margem-alvo","OK"))))</f>
        <v/>
      </c>
    </row>
    <row r="23">
      <c r="A23" s="2" t="inlineStr">
        <is>
          <t>Versão grátis limitada a 20 itens. Pro catálogo inteiro, Mercado Livre e exportação: manda KIT no direct do @lucronafaixa_ no Instagram.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2026-10-30T12:51:10Z</dcterms:created>
  <dcterms:modified xmlns:dcterms="http://purl.org/dc/terms/" xmlns:xsi="http://www.w3.org/2001/XMLSchema-instance" xsi:type="dcterms:W3CDTF">2026-10-30T16:32:30Z</dcterms:modified>
</cp:coreProperties>
</file>